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2\12 დეკემბერი\საიტზე ასატვირთი\"/>
    </mc:Choice>
  </mc:AlternateContent>
  <xr:revisionPtr revIDLastSave="0" documentId="13_ncr:1_{DA19D9A3-DFDE-4D15-8A60-240F9C8F2E35}" xr6:coauthVersionLast="46" xr6:coauthVersionMax="47" xr10:uidLastSave="{00000000-0000-0000-0000-000000000000}"/>
  <bookViews>
    <workbookView xWindow="2868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Y41" i="21"/>
  <c r="Y40" i="21" s="1"/>
  <c r="U41" i="21"/>
  <c r="N41" i="21"/>
  <c r="F41" i="21"/>
  <c r="AA40" i="21"/>
  <c r="Z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Y34" i="21" s="1"/>
  <c r="U36" i="21"/>
  <c r="N36" i="21"/>
  <c r="F36" i="21"/>
  <c r="Y35" i="21"/>
  <c r="U35" i="21"/>
  <c r="N35" i="21"/>
  <c r="N34" i="21" s="1"/>
  <c r="F35" i="21"/>
  <c r="F34" i="21" s="1"/>
  <c r="AA34" i="21"/>
  <c r="Z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U30" i="21" s="1"/>
  <c r="N32" i="21"/>
  <c r="F32" i="21"/>
  <c r="Y31" i="21"/>
  <c r="Y30" i="21" s="1"/>
  <c r="U31" i="21"/>
  <c r="N31" i="21"/>
  <c r="N30" i="21" s="1"/>
  <c r="F31" i="21"/>
  <c r="AA30" i="21"/>
  <c r="Z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F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U24" i="21" s="1"/>
  <c r="N25" i="21"/>
  <c r="F25" i="21"/>
  <c r="AA24" i="21"/>
  <c r="Z24" i="21"/>
  <c r="X24" i="21"/>
  <c r="W24" i="21"/>
  <c r="V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Y23" i="21"/>
  <c r="U23" i="21"/>
  <c r="N23" i="21"/>
  <c r="F23" i="21"/>
  <c r="Y22" i="21"/>
  <c r="Y21" i="21" s="1"/>
  <c r="U22" i="21"/>
  <c r="U21" i="21" s="1"/>
  <c r="N22" i="21"/>
  <c r="F22" i="21"/>
  <c r="F21" i="21" s="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N18" i="21"/>
  <c r="N17" i="21" s="1"/>
  <c r="F18" i="21"/>
  <c r="F17" i="21" s="1"/>
  <c r="AA17" i="21"/>
  <c r="Z17" i="21"/>
  <c r="X17" i="21"/>
  <c r="W17" i="21"/>
  <c r="V17" i="21"/>
  <c r="U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U11" i="21" s="1"/>
  <c r="N13" i="21"/>
  <c r="F13" i="21"/>
  <c r="Y12" i="21"/>
  <c r="U12" i="21"/>
  <c r="N12" i="21"/>
  <c r="N11" i="21" s="1"/>
  <c r="F12" i="21"/>
  <c r="F11" i="21" s="1"/>
  <c r="AA11" i="21"/>
  <c r="Z11" i="21"/>
  <c r="Y11" i="21"/>
  <c r="X11" i="21"/>
  <c r="W11" i="21"/>
  <c r="V11" i="21"/>
  <c r="T11" i="21"/>
  <c r="S11" i="21"/>
  <c r="R11" i="21"/>
  <c r="Q11" i="21"/>
  <c r="P11" i="21"/>
  <c r="O11" i="21"/>
  <c r="M11" i="21"/>
  <c r="L11" i="21"/>
  <c r="K11" i="21"/>
  <c r="J11" i="21"/>
  <c r="I11" i="21"/>
  <c r="G11" i="21"/>
  <c r="E11" i="21"/>
  <c r="D11" i="21"/>
  <c r="C11" i="21"/>
  <c r="E38" i="27"/>
  <c r="E35" i="27"/>
  <c r="E29" i="27"/>
  <c r="E19" i="27"/>
  <c r="E13" i="27"/>
  <c r="E50" i="26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<sst xmlns="http://schemas.openxmlformats.org/spreadsheetml/2006/main" count="330" uniqueCount="245">
  <si>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</si>
  <si>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</si>
  <si>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</si>
  <si>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</si>
  <si>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</si>
  <si>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</si>
  <si>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</si>
  <si>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</si>
  <si>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</si>
  <si>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</si>
  <si>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</si>
  <si>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</si>
  <si>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</si>
  <si>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</si>
  <si>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</si>
  <si>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</si>
  <si>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</si>
  <si>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</si>
  <si>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</si>
  <si>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</si>
  <si>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</si>
  <si>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</si>
  <si>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</si>
  <si>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</si>
  <si>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</si>
  <si>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</si>
  <si>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</si>
  <si>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</si>
  <si>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</si>
  <si>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</si>
  <si>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</si>
  <si>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</si>
  <si>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</si>
  <si>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</si>
  <si>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</si>
  <si>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</si>
  <si>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</si>
  <si>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</si>
  <si>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</si>
  <si>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</si>
  <si>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</si>
  <si>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</si>
  <si>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</si>
  <si>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</si>
  <si>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</si>
  <si>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</si>
  <si>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</si>
  <si>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</si>
  <si>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</si>
  <si>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</si>
  <si>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</si>
  <si>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</si>
  <si>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</si>
  <si>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</si>
  <si>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</si>
  <si>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</si>
  <si>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</si>
  <si>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</si>
  <si>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</si>
  <si>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</si>
  <si>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</si>
  <si>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</si>
  <si>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</si>
  <si>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</si>
  <si>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</si>
  <si>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</si>
  <si>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</si>
  <si>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</si>
  <si>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</si>
  <si>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</si>
  <si>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</si>
  <si>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</si>
  <si>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</si>
  <si>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</si>
  <si>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</si>
  <si>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</si>
  <si>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</si>
  <si>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</si>
  <si>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</si>
  <si>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</si>
  <si>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</si>
  <si>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</si>
  <si>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</si>
  <si>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</si>
  <si>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</si>
  <si>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</si>
  <si>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</si>
  <si>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</si>
  <si>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</si>
  <si>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</si>
  <si>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</si>
  <si>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</si>
  <si>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</si>
  <si>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</si>
  <si>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</si>
  <si>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</si>
  <si>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</si>
  <si>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</si>
  <si>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</si>
  <si>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</si>
  <si>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</si>
  <si>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</si>
  <si>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</si>
  <si>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</si>
  <si>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</si>
  <si>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</si>
  <si>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</si>
  <si>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</si>
  <si>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</si>
  <si>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</si>
  <si>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</si>
  <si>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</si>
  <si>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</si>
  <si>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</si>
  <si>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</si>
  <si>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</si>
  <si>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</si>
  <si>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</si>
  <si>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</si>
  <si>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</si>
  <si>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</si>
  <si>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</si>
  <si>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</si>
  <si>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</si>
  <si>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</si>
  <si>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</si>
  <si>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</si>
  <si>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</si>
  <si>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</si>
  <si>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</si>
  <si>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</si>
  <si>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</si>
  <si>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</si>
  <si>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</si>
  <si>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</si>
  <si>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</si>
  <si>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</si>
  <si>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</si>
  <si>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</si>
  <si>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</si>
  <si>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</si>
  <si>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</si>
  <si>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</si>
  <si>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</si>
  <si>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</si>
  <si>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</si>
  <si>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</si>
  <si>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</si>
  <si>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</si>
  <si>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</si>
  <si>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</si>
  <si>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</si>
  <si>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</si>
  <si>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</si>
  <si>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</si>
  <si>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</si>
  <si>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</si>
  <si>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</si>
  <si>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</si>
  <si>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</si>
  <si>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</si>
  <si>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</si>
  <si>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</si>
  <si>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</si>
  <si>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</si>
  <si>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</si>
  <si>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</si>
  <si>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</si>
  <si>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</si>
  <si>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</si>
  <si>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</si>
  <si>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</si>
  <si>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</si>
  <si>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</si>
  <si>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</si>
  <si>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</si>
  <si>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</si>
  <si>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</si>
  <si>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</si>
  <si>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</si>
  <si>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</si>
  <si>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</si>
  <si>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</si>
  <si>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</si>
  <si>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</si>
  <si>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</si>
  <si>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</si>
  <si>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</si>
  <si>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</si>
  <si>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</si>
  <si>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</si>
  <si>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</si>
  <si>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</si>
  <si>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</si>
  <si>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</si>
  <si>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</si>
  <si>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</si>
  <si>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</si>
  <si>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</si>
  <si>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</si>
  <si>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</si>
  <si>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</si>
  <si>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</si>
  <si>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</si>
  <si>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</si>
  <si>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</si>
  <si>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</si>
  <si>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</si>
  <si>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</si>
  <si>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</si>
  <si>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</si>
  <si>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</si>
  <si>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</si>
  <si>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</si>
  <si>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</si>
  <si>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</si>
  <si>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</si>
  <si>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</si>
  <si>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</si>
  <si>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</si>
  <si>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</si>
  <si>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</si>
  <si>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</si>
  <si>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</si>
  <si>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</si>
  <si>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</si>
  <si>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</si>
  <si>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</si>
  <si>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</si>
  <si>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</si>
  <si>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</si>
  <si>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</si>
  <si>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</si>
  <si>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</si>
  <si>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</si>
  <si>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</si>
  <si>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</si>
  <si>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</si>
  <si>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</si>
  <si>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</si>
  <si>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</si>
  <si>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</si>
  <si>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</si>
  <si>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01/01/2022-31/12/2022</t>
  </si>
  <si>
    <t>ანგარიშგების თარიღი: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</si>
</sst>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4" fillId="36" borderId="79" xfId="0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6" activePane="bottomLeft" state="frozen"/>
      <selection pane="bottomLeft" activeCell="D36" sqref="D36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7111222.6683200002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12204727.980211642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30273997.671575852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7182951.2205125876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413174.01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27384919.115442518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382673.88336853823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4253459.8736497145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3241471.27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473576.46820299991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854275.49707867228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93776449.658362508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69843237.669465542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6097963.174351708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3343143.39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2798253.5718994583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248567.13327171668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26178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7121751.1173410574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89479094.056329489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-2333829.58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-4563792.8144626794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4297355.6055373205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93776449.661866814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0" activePane="bottomLeft" state="frozen"/>
      <selection activeCell="C120" sqref="C120"/>
      <selection pane="bottomLeft" activeCell="C51" sqref="C51:E51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1" t="s">
        <v>243</v>
      </c>
      <c r="C2" s="231"/>
      <c r="D2" s="231"/>
      <c r="E2" s="231"/>
    </row>
    <row r="3" spans="2:5" ht="15" customHeight="1"/>
    <row r="4" spans="2:5" s="135" customFormat="1" ht="12.75" customHeight="1">
      <c r="D4" s="232" t="s">
        <v>167</v>
      </c>
      <c r="E4" s="232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3" t="s">
        <v>168</v>
      </c>
      <c r="D8" s="233"/>
      <c r="E8" s="233"/>
    </row>
    <row r="9" spans="2:5" ht="15" customHeight="1">
      <c r="B9" s="140" t="s">
        <v>90</v>
      </c>
      <c r="C9" s="189">
        <v>1</v>
      </c>
      <c r="D9" s="190" t="s">
        <v>169</v>
      </c>
      <c r="E9" s="162">
        <v>72467651.280000001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2774045.3853122462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7361567.3935291274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-454701.23190876353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61877337.269249871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54229448.50941176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7078889.7159999982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8211794.6601687185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6604226.8602000065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3325640.893222223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45432485.700158261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-560107.41678293259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15884744.152308678</v>
      </c>
    </row>
    <row r="23" spans="2:5" ht="9" customHeight="1">
      <c r="C23" s="199"/>
      <c r="D23" s="146"/>
      <c r="E23" s="200"/>
    </row>
    <row r="24" spans="2:5" ht="15" customHeight="1" thickBot="1">
      <c r="C24" s="233" t="s">
        <v>183</v>
      </c>
      <c r="D24" s="233"/>
      <c r="E24" s="233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135959.9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124536.99473856993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-319429.17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-98092.191694774956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232759.8835666551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228674.41999999995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66299.175000000003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13635.12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27561.360000000001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148449.00499999995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-17061.844440269182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67249.034126385974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15951993.186435064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3" t="s">
        <v>194</v>
      </c>
      <c r="E45" s="233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3" t="s">
        <v>199</v>
      </c>
      <c r="D51" s="233"/>
      <c r="E51" s="233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867221.28284300002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177769.50916796297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1044990.792010963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4" t="s">
        <v>215</v>
      </c>
      <c r="D63" s="234"/>
      <c r="E63" s="234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11958342.721000042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2930675.1471119896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221405.78693036403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1230927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238711.22362100001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-5076204.914245313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-4659282.8144626794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-95490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-4563792.8144626794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64" t="s">
        <v>236</v>
      </c>
      <c r="B1" s="264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40" t="s">
        <v>82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C6" s="242" t="s">
        <v>83</v>
      </c>
      <c r="AD6" s="242"/>
      <c r="AE6" s="242"/>
      <c r="AF6" s="242"/>
      <c r="AG6" s="242"/>
      <c r="AH6" s="242"/>
      <c r="AI6" s="242"/>
      <c r="AJ6" s="242"/>
      <c r="AK6" s="242"/>
      <c r="AL6" s="242"/>
    </row>
    <row r="7" spans="1:38" ht="15.75" customHeight="1" thickBot="1"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C7" s="243"/>
      <c r="AD7" s="243"/>
      <c r="AE7" s="243"/>
      <c r="AF7" s="243"/>
      <c r="AG7" s="243"/>
      <c r="AH7" s="243"/>
      <c r="AI7" s="243"/>
      <c r="AJ7" s="243"/>
      <c r="AK7" s="243"/>
      <c r="AL7" s="243"/>
    </row>
    <row r="8" spans="1:38" ht="89.25" customHeight="1">
      <c r="A8" s="265" t="s">
        <v>23</v>
      </c>
      <c r="B8" s="244" t="s">
        <v>70</v>
      </c>
      <c r="C8" s="271" t="s">
        <v>22</v>
      </c>
      <c r="D8" s="261"/>
      <c r="E8" s="261"/>
      <c r="F8" s="261"/>
      <c r="G8" s="260"/>
      <c r="H8" s="257" t="s">
        <v>239</v>
      </c>
      <c r="I8" s="253" t="s">
        <v>71</v>
      </c>
      <c r="J8" s="260"/>
      <c r="K8" s="253" t="s">
        <v>72</v>
      </c>
      <c r="L8" s="261"/>
      <c r="M8" s="261"/>
      <c r="N8" s="261"/>
      <c r="O8" s="260"/>
      <c r="P8" s="253" t="s">
        <v>73</v>
      </c>
      <c r="Q8" s="260"/>
      <c r="R8" s="253" t="s">
        <v>74</v>
      </c>
      <c r="S8" s="261"/>
      <c r="T8" s="261"/>
      <c r="U8" s="261"/>
      <c r="V8" s="261"/>
      <c r="W8" s="261"/>
      <c r="X8" s="261"/>
      <c r="Y8" s="260"/>
      <c r="Z8" s="253" t="s">
        <v>77</v>
      </c>
      <c r="AA8" s="254"/>
      <c r="AC8" s="250" t="s">
        <v>71</v>
      </c>
      <c r="AD8" s="237"/>
      <c r="AE8" s="237" t="s">
        <v>72</v>
      </c>
      <c r="AF8" s="237"/>
      <c r="AG8" s="237" t="s">
        <v>78</v>
      </c>
      <c r="AH8" s="237"/>
      <c r="AI8" s="237" t="s">
        <v>79</v>
      </c>
      <c r="AJ8" s="237"/>
      <c r="AK8" s="237" t="s">
        <v>77</v>
      </c>
      <c r="AL8" s="244"/>
    </row>
    <row r="9" spans="1:38" ht="41.25" customHeight="1">
      <c r="A9" s="266"/>
      <c r="B9" s="268"/>
      <c r="C9" s="270" t="s">
        <v>15</v>
      </c>
      <c r="D9" s="248"/>
      <c r="E9" s="248"/>
      <c r="F9" s="249"/>
      <c r="G9" s="11" t="s">
        <v>16</v>
      </c>
      <c r="H9" s="258"/>
      <c r="I9" s="255" t="s">
        <v>0</v>
      </c>
      <c r="J9" s="255" t="s">
        <v>1</v>
      </c>
      <c r="K9" s="247" t="s">
        <v>0</v>
      </c>
      <c r="L9" s="248"/>
      <c r="M9" s="248"/>
      <c r="N9" s="249"/>
      <c r="O9" s="11" t="s">
        <v>1</v>
      </c>
      <c r="P9" s="255" t="s">
        <v>80</v>
      </c>
      <c r="Q9" s="255" t="s">
        <v>81</v>
      </c>
      <c r="R9" s="247" t="s">
        <v>75</v>
      </c>
      <c r="S9" s="248"/>
      <c r="T9" s="248"/>
      <c r="U9" s="249"/>
      <c r="V9" s="247" t="s">
        <v>76</v>
      </c>
      <c r="W9" s="248"/>
      <c r="X9" s="248"/>
      <c r="Y9" s="249"/>
      <c r="Z9" s="255" t="s">
        <v>17</v>
      </c>
      <c r="AA9" s="262" t="s">
        <v>18</v>
      </c>
      <c r="AC9" s="251" t="s">
        <v>0</v>
      </c>
      <c r="AD9" s="235" t="s">
        <v>1</v>
      </c>
      <c r="AE9" s="235" t="s">
        <v>0</v>
      </c>
      <c r="AF9" s="235" t="s">
        <v>1</v>
      </c>
      <c r="AG9" s="235" t="s">
        <v>80</v>
      </c>
      <c r="AH9" s="235" t="s">
        <v>81</v>
      </c>
      <c r="AI9" s="235" t="s">
        <v>75</v>
      </c>
      <c r="AJ9" s="235" t="s">
        <v>76</v>
      </c>
      <c r="AK9" s="235" t="s">
        <v>17</v>
      </c>
      <c r="AL9" s="245" t="s">
        <v>18</v>
      </c>
    </row>
    <row r="10" spans="1:38" ht="83.25" customHeight="1" thickBot="1">
      <c r="A10" s="267"/>
      <c r="B10" s="269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9"/>
      <c r="I10" s="256"/>
      <c r="J10" s="25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6"/>
      <c r="Q10" s="25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6"/>
      <c r="AA10" s="263"/>
      <c r="AC10" s="252"/>
      <c r="AD10" s="236"/>
      <c r="AE10" s="236"/>
      <c r="AF10" s="236"/>
      <c r="AG10" s="236"/>
      <c r="AH10" s="236"/>
      <c r="AI10" s="236"/>
      <c r="AJ10" s="236"/>
      <c r="AK10" s="236"/>
      <c r="AL10" s="246"/>
    </row>
    <row r="11" spans="1:38" ht="24.95" customHeight="1" thickBot="1">
      <c r="A11" s="12" t="s">
        <v>24</v>
      </c>
      <c r="B11" s="3" t="s">
        <v>25</v>
      </c>
      <c r="C11" s="66">
        <f>SUM(C12:C15)</f>
        <v>60102</v>
      </c>
      <c r="D11" s="67">
        <f>SUM(D12:D15)</f>
        <v>66</v>
      </c>
      <c r="E11" s="67">
        <f>SUM(E12:E15)</f>
        <v>4102</v>
      </c>
      <c r="F11" s="67">
        <f>SUM(F12:F15)</f>
        <v>64270</v>
      </c>
      <c r="G11" s="67">
        <f>SUM(G12:G15)</f>
        <v>64020</v>
      </c>
      <c r="H11" s="28"/>
      <c r="I11" s="67">
        <f t="shared" ref="I11:AA11" si="0">SUM(I12:I15)</f>
        <v>586073.92586902436</v>
      </c>
      <c r="J11" s="67">
        <f t="shared" si="0"/>
        <v>226938.42215981928</v>
      </c>
      <c r="K11" s="67">
        <f t="shared" si="0"/>
        <v>127669.91</v>
      </c>
      <c r="L11" s="67">
        <f t="shared" si="0"/>
        <v>-360.92</v>
      </c>
      <c r="M11" s="67">
        <f t="shared" si="0"/>
        <v>8650.91</v>
      </c>
      <c r="N11" s="67">
        <f t="shared" si="0"/>
        <v>135959.9</v>
      </c>
      <c r="O11" s="67">
        <f t="shared" si="0"/>
        <v>124536.99473856993</v>
      </c>
      <c r="P11" s="67">
        <f t="shared" si="0"/>
        <v>455389.06999999995</v>
      </c>
      <c r="Q11" s="67">
        <f t="shared" si="0"/>
        <v>232759.88356665504</v>
      </c>
      <c r="R11" s="67">
        <f t="shared" si="0"/>
        <v>228674.41999999995</v>
      </c>
      <c r="S11" s="67">
        <f t="shared" si="0"/>
        <v>0</v>
      </c>
      <c r="T11" s="67">
        <f t="shared" si="0"/>
        <v>0</v>
      </c>
      <c r="U11" s="67">
        <f>SUM(U12:U15)</f>
        <v>228674.41999999995</v>
      </c>
      <c r="V11" s="67">
        <f>SUM(V12:V15)</f>
        <v>162375.24499999994</v>
      </c>
      <c r="W11" s="67">
        <f>SUM(W12:W15)</f>
        <v>0</v>
      </c>
      <c r="X11" s="67">
        <f>SUM(X12:X15)</f>
        <v>0</v>
      </c>
      <c r="Y11" s="67">
        <f t="shared" si="0"/>
        <v>162375.24499999994</v>
      </c>
      <c r="Z11" s="67">
        <f>SUM(Z12:Z15)</f>
        <v>242309.53802444166</v>
      </c>
      <c r="AA11" s="68">
        <f>SUM(AA12:AA15)</f>
        <v>148449.00602444162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60102</v>
      </c>
      <c r="D12" s="41">
        <v>66</v>
      </c>
      <c r="E12" s="41">
        <v>4102</v>
      </c>
      <c r="F12" s="41">
        <f>SUM(C12:E12)</f>
        <v>64270</v>
      </c>
      <c r="G12" s="70">
        <v>64020</v>
      </c>
      <c r="H12" s="28"/>
      <c r="I12" s="70">
        <v>586073.92586902436</v>
      </c>
      <c r="J12" s="70">
        <v>226938.42215981928</v>
      </c>
      <c r="K12" s="70">
        <v>127669.91</v>
      </c>
      <c r="L12" s="70">
        <v>-360.92</v>
      </c>
      <c r="M12" s="70">
        <v>8650.91</v>
      </c>
      <c r="N12" s="54">
        <f>SUM(K12:M12)</f>
        <v>135959.9</v>
      </c>
      <c r="O12" s="70">
        <v>124536.99473856993</v>
      </c>
      <c r="P12" s="70">
        <v>455389.06999999995</v>
      </c>
      <c r="Q12" s="70">
        <v>232759.88356665504</v>
      </c>
      <c r="R12" s="70">
        <v>228674.41999999995</v>
      </c>
      <c r="S12" s="70"/>
      <c r="T12" s="70"/>
      <c r="U12" s="41">
        <f>SUM(R12:T12)</f>
        <v>228674.41999999995</v>
      </c>
      <c r="V12" s="70">
        <v>162375.24499999994</v>
      </c>
      <c r="W12" s="70">
        <v>0</v>
      </c>
      <c r="X12" s="70">
        <v>0</v>
      </c>
      <c r="Y12" s="41">
        <f>SUM(V12:X12)</f>
        <v>162375.24499999994</v>
      </c>
      <c r="Z12" s="70">
        <v>242309.53802444166</v>
      </c>
      <c r="AA12" s="71">
        <v>148449.00602444162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4436</v>
      </c>
      <c r="D16" s="44">
        <v>11665</v>
      </c>
      <c r="E16" s="44">
        <v>382</v>
      </c>
      <c r="F16" s="44">
        <f>SUM(C16:E16)</f>
        <v>16483</v>
      </c>
      <c r="G16" s="79">
        <v>800</v>
      </c>
      <c r="H16" s="29"/>
      <c r="I16" s="79">
        <v>604901.44000000169</v>
      </c>
      <c r="J16" s="79">
        <v>0</v>
      </c>
      <c r="K16" s="79">
        <v>118035.6</v>
      </c>
      <c r="L16" s="79">
        <v>465444.67</v>
      </c>
      <c r="M16" s="79">
        <v>9423.9</v>
      </c>
      <c r="N16" s="57">
        <f>SUM(K16:M16)</f>
        <v>592904.17000000004</v>
      </c>
      <c r="O16" s="79"/>
      <c r="P16" s="79">
        <v>671543.93</v>
      </c>
      <c r="Q16" s="79">
        <v>671543.93</v>
      </c>
      <c r="R16" s="79">
        <v>4522.67</v>
      </c>
      <c r="S16" s="79">
        <v>35322.74</v>
      </c>
      <c r="T16" s="79">
        <v>658.98</v>
      </c>
      <c r="U16" s="44">
        <f>SUM(R16:T16)</f>
        <v>40504.39</v>
      </c>
      <c r="V16" s="79">
        <v>4522.67</v>
      </c>
      <c r="W16" s="79">
        <v>35322.74</v>
      </c>
      <c r="X16" s="79">
        <v>658.98</v>
      </c>
      <c r="Y16" s="44">
        <f>SUM(V16:X16)</f>
        <v>40504.39</v>
      </c>
      <c r="Z16" s="79">
        <v>63215.951799999981</v>
      </c>
      <c r="AA16" s="80">
        <v>63215.951799999981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44106</v>
      </c>
      <c r="D17" s="45">
        <f t="shared" si="2"/>
        <v>1592</v>
      </c>
      <c r="E17" s="45">
        <f t="shared" si="2"/>
        <v>4667</v>
      </c>
      <c r="F17" s="45">
        <f>SUM(F18:F19)</f>
        <v>50365</v>
      </c>
      <c r="G17" s="45">
        <f t="shared" ref="G17:AA17" si="3">SUM(G18:G19)</f>
        <v>37646</v>
      </c>
      <c r="H17" s="32"/>
      <c r="I17" s="45">
        <f t="shared" si="3"/>
        <v>968764.13462700474</v>
      </c>
      <c r="J17" s="45">
        <f t="shared" si="3"/>
        <v>32729.33</v>
      </c>
      <c r="K17" s="45">
        <f t="shared" si="3"/>
        <v>588157.16</v>
      </c>
      <c r="L17" s="45">
        <f t="shared" si="3"/>
        <v>75394.41</v>
      </c>
      <c r="M17" s="45">
        <f t="shared" si="3"/>
        <v>130253.28</v>
      </c>
      <c r="N17" s="45">
        <f t="shared" si="3"/>
        <v>793804.85</v>
      </c>
      <c r="O17" s="45">
        <f t="shared" si="3"/>
        <v>32636.262030273956</v>
      </c>
      <c r="P17" s="45">
        <f t="shared" si="3"/>
        <v>755760.1</v>
      </c>
      <c r="Q17" s="45">
        <f t="shared" si="3"/>
        <v>725599.67446550296</v>
      </c>
      <c r="R17" s="45">
        <f t="shared" si="3"/>
        <v>8040</v>
      </c>
      <c r="S17" s="45">
        <f t="shared" si="3"/>
        <v>6890</v>
      </c>
      <c r="T17" s="45">
        <f t="shared" si="3"/>
        <v>52</v>
      </c>
      <c r="U17" s="45">
        <f t="shared" si="3"/>
        <v>14982</v>
      </c>
      <c r="V17" s="45">
        <f t="shared" si="3"/>
        <v>8040</v>
      </c>
      <c r="W17" s="45">
        <f t="shared" si="3"/>
        <v>6890</v>
      </c>
      <c r="X17" s="45">
        <f t="shared" si="3"/>
        <v>52</v>
      </c>
      <c r="Y17" s="45">
        <f t="shared" si="3"/>
        <v>14982</v>
      </c>
      <c r="Z17" s="45">
        <f t="shared" si="3"/>
        <v>26092.622391433491</v>
      </c>
      <c r="AA17" s="179">
        <f t="shared" si="3"/>
        <v>26092.622391433491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42790</v>
      </c>
      <c r="D18" s="46">
        <v>46</v>
      </c>
      <c r="E18" s="46">
        <v>4663</v>
      </c>
      <c r="F18" s="46">
        <f>SUM(C18:E18)</f>
        <v>47499</v>
      </c>
      <c r="G18" s="82">
        <v>35421</v>
      </c>
      <c r="H18" s="31"/>
      <c r="I18" s="82">
        <v>760971.68438000523</v>
      </c>
      <c r="J18" s="82">
        <v>32729.33</v>
      </c>
      <c r="K18" s="82">
        <v>516521.78</v>
      </c>
      <c r="L18" s="82">
        <v>434.5</v>
      </c>
      <c r="M18" s="82">
        <v>130092.35</v>
      </c>
      <c r="N18" s="58">
        <f>SUM(K18:M18)</f>
        <v>647048.63</v>
      </c>
      <c r="O18" s="82">
        <v>32636.262030273956</v>
      </c>
      <c r="P18" s="82">
        <v>576622.19999999995</v>
      </c>
      <c r="Q18" s="82">
        <v>546461.77446550294</v>
      </c>
      <c r="R18" s="82">
        <v>8040</v>
      </c>
      <c r="S18" s="82">
        <v>0</v>
      </c>
      <c r="T18" s="82">
        <v>52</v>
      </c>
      <c r="U18" s="46">
        <f>SUM(R18:T18)</f>
        <v>8092</v>
      </c>
      <c r="V18" s="82">
        <v>8040</v>
      </c>
      <c r="W18" s="82">
        <v>0</v>
      </c>
      <c r="X18" s="82">
        <v>52</v>
      </c>
      <c r="Y18" s="46">
        <f>SUM(V18:X18)</f>
        <v>8092</v>
      </c>
      <c r="Z18" s="82">
        <v>21302.99139143349</v>
      </c>
      <c r="AA18" s="83">
        <v>21302.99139143349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1316</v>
      </c>
      <c r="D19" s="47">
        <v>1546</v>
      </c>
      <c r="E19" s="47">
        <v>4</v>
      </c>
      <c r="F19" s="47">
        <f>SUM(C19:E19)</f>
        <v>2866</v>
      </c>
      <c r="G19" s="85">
        <v>2225</v>
      </c>
      <c r="H19" s="30"/>
      <c r="I19" s="85">
        <v>207792.45024699954</v>
      </c>
      <c r="J19" s="85">
        <v>0</v>
      </c>
      <c r="K19" s="85">
        <v>71635.38</v>
      </c>
      <c r="L19" s="85">
        <v>74959.91</v>
      </c>
      <c r="M19" s="85">
        <v>160.93</v>
      </c>
      <c r="N19" s="59">
        <f>SUM(K19:M19)</f>
        <v>146756.22</v>
      </c>
      <c r="O19" s="85">
        <v>0</v>
      </c>
      <c r="P19" s="85">
        <v>179137.90000000002</v>
      </c>
      <c r="Q19" s="85">
        <v>179137.90000000002</v>
      </c>
      <c r="R19" s="85">
        <v>0</v>
      </c>
      <c r="S19" s="85">
        <v>6890</v>
      </c>
      <c r="T19" s="85">
        <v>0</v>
      </c>
      <c r="U19" s="47">
        <f>SUM(R19:T19)</f>
        <v>6890</v>
      </c>
      <c r="V19" s="85">
        <v>0</v>
      </c>
      <c r="W19" s="85">
        <v>6890</v>
      </c>
      <c r="X19" s="85">
        <v>0</v>
      </c>
      <c r="Y19" s="47">
        <f>SUM(V19:X19)</f>
        <v>6890</v>
      </c>
      <c r="Z19" s="85">
        <v>4789.6310000000021</v>
      </c>
      <c r="AA19" s="86">
        <v>4789.6310000000021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88036</v>
      </c>
      <c r="D20" s="48">
        <v>5979</v>
      </c>
      <c r="E20" s="48">
        <v>19917</v>
      </c>
      <c r="F20" s="48">
        <f>SUM(C20:E20)</f>
        <v>113932</v>
      </c>
      <c r="G20" s="88">
        <v>87264</v>
      </c>
      <c r="H20" s="29"/>
      <c r="I20" s="88">
        <v>67006029.785114452</v>
      </c>
      <c r="J20" s="88">
        <v>0</v>
      </c>
      <c r="K20" s="88">
        <v>44561658.109999999</v>
      </c>
      <c r="L20" s="88">
        <v>4887859.6900000004</v>
      </c>
      <c r="M20" s="88">
        <v>7705524.9100000001</v>
      </c>
      <c r="N20" s="60">
        <f>SUM(K20:M20)</f>
        <v>57155042.709999993</v>
      </c>
      <c r="O20" s="88">
        <v>0</v>
      </c>
      <c r="P20" s="88">
        <v>48524764.169999994</v>
      </c>
      <c r="Q20" s="88">
        <v>48524764.169999994</v>
      </c>
      <c r="R20" s="88">
        <v>30108647.25</v>
      </c>
      <c r="S20" s="88">
        <v>1630017.02</v>
      </c>
      <c r="T20" s="88">
        <v>7077346.6200000001</v>
      </c>
      <c r="U20" s="48">
        <f>SUM(R20:T20)</f>
        <v>38816010.890000001</v>
      </c>
      <c r="V20" s="88">
        <v>30108647.25</v>
      </c>
      <c r="W20" s="88">
        <v>1630017.02</v>
      </c>
      <c r="X20" s="88">
        <v>7077346.6200000001</v>
      </c>
      <c r="Y20" s="48">
        <f>SUM(V20:X20)</f>
        <v>38816010.890000001</v>
      </c>
      <c r="Z20" s="88">
        <v>39291755.916000001</v>
      </c>
      <c r="AA20" s="89">
        <v>39291755.916000001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2108</v>
      </c>
      <c r="D21" s="45">
        <f t="shared" si="5"/>
        <v>3322</v>
      </c>
      <c r="E21" s="45">
        <f t="shared" si="5"/>
        <v>10</v>
      </c>
      <c r="F21" s="45">
        <f>SUM(F22:F23)</f>
        <v>5440</v>
      </c>
      <c r="G21" s="45">
        <f t="shared" si="5"/>
        <v>4421</v>
      </c>
      <c r="H21" s="45">
        <f t="shared" si="5"/>
        <v>5440</v>
      </c>
      <c r="I21" s="45">
        <f t="shared" si="5"/>
        <v>7614639.5086159799</v>
      </c>
      <c r="J21" s="45">
        <f t="shared" si="5"/>
        <v>656628.25003774406</v>
      </c>
      <c r="K21" s="45">
        <f t="shared" si="5"/>
        <v>2222207.14</v>
      </c>
      <c r="L21" s="45">
        <f t="shared" si="5"/>
        <v>4058669.74</v>
      </c>
      <c r="M21" s="45">
        <f t="shared" si="5"/>
        <v>11523.88</v>
      </c>
      <c r="N21" s="45">
        <f t="shared" si="5"/>
        <v>6292400.7600000007</v>
      </c>
      <c r="O21" s="45">
        <f t="shared" si="5"/>
        <v>615461.10927058256</v>
      </c>
      <c r="P21" s="45">
        <f t="shared" si="5"/>
        <v>5914520.7500000009</v>
      </c>
      <c r="Q21" s="45">
        <f t="shared" si="5"/>
        <v>5507161.7524740193</v>
      </c>
      <c r="R21" s="45">
        <f t="shared" si="5"/>
        <v>1653317.23</v>
      </c>
      <c r="S21" s="45">
        <f t="shared" si="5"/>
        <v>3138995.57</v>
      </c>
      <c r="T21" s="45">
        <f t="shared" si="5"/>
        <v>1278</v>
      </c>
      <c r="U21" s="45">
        <f t="shared" si="5"/>
        <v>4793590.8</v>
      </c>
      <c r="V21" s="45">
        <f t="shared" si="5"/>
        <v>1555302.334</v>
      </c>
      <c r="W21" s="45">
        <f t="shared" si="5"/>
        <v>3138995.57</v>
      </c>
      <c r="X21" s="45">
        <f t="shared" si="5"/>
        <v>1278</v>
      </c>
      <c r="Y21" s="45">
        <f t="shared" si="5"/>
        <v>4695575.9040000001</v>
      </c>
      <c r="Z21" s="45">
        <f t="shared" si="5"/>
        <v>4429625.7419876056</v>
      </c>
      <c r="AA21" s="179">
        <f t="shared" si="5"/>
        <v>4335030.8459876059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2108</v>
      </c>
      <c r="D22" s="41">
        <v>3322</v>
      </c>
      <c r="E22" s="41">
        <v>10</v>
      </c>
      <c r="F22" s="41">
        <f>SUM(C22:E22)</f>
        <v>5440</v>
      </c>
      <c r="G22" s="70">
        <v>4421</v>
      </c>
      <c r="H22" s="70">
        <v>5440</v>
      </c>
      <c r="I22" s="70">
        <v>7614639.5086159799</v>
      </c>
      <c r="J22" s="70">
        <v>656628.25003774406</v>
      </c>
      <c r="K22" s="70">
        <v>2222207.14</v>
      </c>
      <c r="L22" s="70">
        <v>4058669.74</v>
      </c>
      <c r="M22" s="70">
        <v>11523.88</v>
      </c>
      <c r="N22" s="54">
        <f>SUM(K22:M22)</f>
        <v>6292400.7600000007</v>
      </c>
      <c r="O22" s="70">
        <v>615461.10927058256</v>
      </c>
      <c r="P22" s="70">
        <v>5914520.7500000009</v>
      </c>
      <c r="Q22" s="70">
        <v>5507161.7524740193</v>
      </c>
      <c r="R22" s="70">
        <v>1653317.23</v>
      </c>
      <c r="S22" s="70">
        <v>3138995.57</v>
      </c>
      <c r="T22" s="70">
        <v>1278</v>
      </c>
      <c r="U22" s="41">
        <f>SUM(R22:T22)</f>
        <v>4793590.8</v>
      </c>
      <c r="V22" s="70">
        <v>1555302.334</v>
      </c>
      <c r="W22" s="70">
        <v>3138995.57</v>
      </c>
      <c r="X22" s="70">
        <v>1278</v>
      </c>
      <c r="Y22" s="41">
        <f>SUM(V22:X22)</f>
        <v>4695575.9040000001</v>
      </c>
      <c r="Z22" s="70">
        <v>4429625.7419876056</v>
      </c>
      <c r="AA22" s="71">
        <v>4335030.8459876059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11545</v>
      </c>
      <c r="D24" s="49">
        <f t="shared" si="7"/>
        <v>917934</v>
      </c>
      <c r="E24" s="49">
        <f t="shared" si="7"/>
        <v>10</v>
      </c>
      <c r="F24" s="49">
        <f>SUM(F25:F27)</f>
        <v>929489</v>
      </c>
      <c r="G24" s="49">
        <f t="shared" si="7"/>
        <v>83860</v>
      </c>
      <c r="H24" s="49">
        <f t="shared" si="7"/>
        <v>929459</v>
      </c>
      <c r="I24" s="49">
        <f t="shared" si="7"/>
        <v>3201400.4186491123</v>
      </c>
      <c r="J24" s="49">
        <f t="shared" si="7"/>
        <v>0</v>
      </c>
      <c r="K24" s="49">
        <f t="shared" si="7"/>
        <v>347215.53</v>
      </c>
      <c r="L24" s="49">
        <f t="shared" si="7"/>
        <v>2701729.09</v>
      </c>
      <c r="M24" s="49">
        <f t="shared" si="7"/>
        <v>1564.05</v>
      </c>
      <c r="N24" s="49">
        <f t="shared" si="7"/>
        <v>3050508.67</v>
      </c>
      <c r="O24" s="49">
        <f t="shared" si="7"/>
        <v>0</v>
      </c>
      <c r="P24" s="49">
        <f t="shared" si="7"/>
        <v>2972465.6675819843</v>
      </c>
      <c r="Q24" s="49">
        <f t="shared" si="7"/>
        <v>2972465.6675819843</v>
      </c>
      <c r="R24" s="49">
        <f t="shared" si="7"/>
        <v>397976.08277777774</v>
      </c>
      <c r="S24" s="49">
        <f t="shared" si="7"/>
        <v>671630.72663398716</v>
      </c>
      <c r="T24" s="49">
        <f t="shared" si="7"/>
        <v>0</v>
      </c>
      <c r="U24" s="49">
        <f t="shared" si="7"/>
        <v>1069606.8094117651</v>
      </c>
      <c r="V24" s="49">
        <f t="shared" si="7"/>
        <v>397976.08277777774</v>
      </c>
      <c r="W24" s="49">
        <f t="shared" si="7"/>
        <v>671630.72663398716</v>
      </c>
      <c r="X24" s="49">
        <f t="shared" si="7"/>
        <v>0</v>
      </c>
      <c r="Y24" s="49">
        <f t="shared" si="7"/>
        <v>1069606.8094117651</v>
      </c>
      <c r="Z24" s="49">
        <f t="shared" si="7"/>
        <v>1233535.5403562093</v>
      </c>
      <c r="AA24" s="184">
        <f t="shared" si="7"/>
        <v>1233535.5403562093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9540</v>
      </c>
      <c r="D25" s="41">
        <v>914631</v>
      </c>
      <c r="E25" s="41">
        <v>0</v>
      </c>
      <c r="F25" s="41">
        <f>SUM(C25:E25)</f>
        <v>924171</v>
      </c>
      <c r="G25" s="70">
        <v>79538</v>
      </c>
      <c r="H25" s="70">
        <v>924171</v>
      </c>
      <c r="I25" s="70">
        <v>2333862.6111111129</v>
      </c>
      <c r="J25" s="70">
        <v>0</v>
      </c>
      <c r="K25" s="70">
        <v>71126.44</v>
      </c>
      <c r="L25" s="70">
        <v>2262736.17</v>
      </c>
      <c r="M25" s="70">
        <v>0</v>
      </c>
      <c r="N25" s="54">
        <f>SUM(K25:M25)</f>
        <v>2333862.61</v>
      </c>
      <c r="O25" s="70">
        <v>0</v>
      </c>
      <c r="P25" s="70">
        <v>2242967.6375819845</v>
      </c>
      <c r="Q25" s="70">
        <v>2242967.6375819845</v>
      </c>
      <c r="R25" s="70">
        <v>8063.8027777777843</v>
      </c>
      <c r="S25" s="70">
        <v>234632.8866339871</v>
      </c>
      <c r="T25" s="70">
        <v>0</v>
      </c>
      <c r="U25" s="41">
        <f>SUM(R25:T25)</f>
        <v>242696.68941176488</v>
      </c>
      <c r="V25" s="70">
        <v>8063.8027777777843</v>
      </c>
      <c r="W25" s="70">
        <v>234632.8866339871</v>
      </c>
      <c r="X25" s="70">
        <v>0</v>
      </c>
      <c r="Y25" s="41">
        <f>SUM(V25:X25)</f>
        <v>242696.68941176488</v>
      </c>
      <c r="Z25" s="70">
        <v>352546.48285620939</v>
      </c>
      <c r="AA25" s="71">
        <v>352546.48285620939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1975</v>
      </c>
      <c r="D26" s="104">
        <v>3303</v>
      </c>
      <c r="E26" s="104">
        <v>10</v>
      </c>
      <c r="F26" s="104">
        <f>SUM(C26:E26)</f>
        <v>5288</v>
      </c>
      <c r="G26" s="104">
        <v>4316</v>
      </c>
      <c r="H26" s="70">
        <v>5288</v>
      </c>
      <c r="I26" s="104">
        <v>834156.69379799964</v>
      </c>
      <c r="J26" s="104">
        <v>0</v>
      </c>
      <c r="K26" s="104">
        <v>242707.98</v>
      </c>
      <c r="L26" s="104">
        <v>438992.92</v>
      </c>
      <c r="M26" s="104">
        <v>1564.05</v>
      </c>
      <c r="N26" s="39">
        <f>SUM(K26:M26)</f>
        <v>683264.95000000007</v>
      </c>
      <c r="O26" s="104">
        <v>0</v>
      </c>
      <c r="P26" s="104">
        <v>670022.67000000016</v>
      </c>
      <c r="Q26" s="104">
        <v>670022.67000000016</v>
      </c>
      <c r="R26" s="104">
        <v>370033.68</v>
      </c>
      <c r="S26" s="104">
        <v>436997.84</v>
      </c>
      <c r="T26" s="104">
        <v>0</v>
      </c>
      <c r="U26" s="104">
        <f>SUM(R26:T26)</f>
        <v>807031.52</v>
      </c>
      <c r="V26" s="104">
        <v>370033.68</v>
      </c>
      <c r="W26" s="104">
        <v>436997.84</v>
      </c>
      <c r="X26" s="104">
        <v>0</v>
      </c>
      <c r="Y26" s="104">
        <f>SUM(V26:X26)</f>
        <v>807031.52</v>
      </c>
      <c r="Z26" s="104">
        <v>815896.28399999999</v>
      </c>
      <c r="AA26" s="105">
        <v>815896.28399999999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30</v>
      </c>
      <c r="D27" s="50">
        <v>0</v>
      </c>
      <c r="E27" s="50">
        <v>0</v>
      </c>
      <c r="F27" s="50">
        <f>SUM(C27:E27)</f>
        <v>30</v>
      </c>
      <c r="G27" s="96">
        <v>6</v>
      </c>
      <c r="H27" s="30"/>
      <c r="I27" s="96">
        <v>33381.113740000008</v>
      </c>
      <c r="J27" s="96">
        <v>0</v>
      </c>
      <c r="K27" s="96">
        <v>33381.11</v>
      </c>
      <c r="L27" s="96">
        <v>0</v>
      </c>
      <c r="M27" s="96">
        <v>0</v>
      </c>
      <c r="N27" s="61">
        <f>SUM(K27:M27)</f>
        <v>33381.11</v>
      </c>
      <c r="O27" s="96">
        <v>0</v>
      </c>
      <c r="P27" s="96">
        <v>59475.360000000001</v>
      </c>
      <c r="Q27" s="96">
        <v>59475.360000000001</v>
      </c>
      <c r="R27" s="96">
        <v>19878.599999999999</v>
      </c>
      <c r="S27" s="96">
        <v>0</v>
      </c>
      <c r="T27" s="96">
        <v>0</v>
      </c>
      <c r="U27" s="50">
        <f>SUM(R27:T27)</f>
        <v>19878.599999999999</v>
      </c>
      <c r="V27" s="96">
        <v>19878.599999999999</v>
      </c>
      <c r="W27" s="96">
        <v>0</v>
      </c>
      <c r="X27" s="96">
        <v>0</v>
      </c>
      <c r="Y27" s="50">
        <f>SUM(V27:X27)</f>
        <v>19878.599999999999</v>
      </c>
      <c r="Z27" s="96">
        <v>65092.773500000003</v>
      </c>
      <c r="AA27" s="97">
        <v>65092.773500000003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1</v>
      </c>
      <c r="D29" s="51">
        <v>0</v>
      </c>
      <c r="E29" s="51">
        <v>0</v>
      </c>
      <c r="F29" s="51">
        <f>SUM(C29:E29)</f>
        <v>1</v>
      </c>
      <c r="G29" s="13">
        <v>1</v>
      </c>
      <c r="H29" s="34">
        <v>1</v>
      </c>
      <c r="I29" s="13">
        <v>119217</v>
      </c>
      <c r="J29" s="13">
        <v>13113.869999999999</v>
      </c>
      <c r="K29" s="13">
        <v>98503.97</v>
      </c>
      <c r="L29" s="13">
        <v>0</v>
      </c>
      <c r="M29" s="13">
        <v>0</v>
      </c>
      <c r="N29" s="62">
        <f>SUM(K29:M29)</f>
        <v>98503.97</v>
      </c>
      <c r="O29" s="13">
        <v>-3594.0793150684949</v>
      </c>
      <c r="P29" s="13">
        <v>44871.445914999997</v>
      </c>
      <c r="Q29" s="13">
        <v>30292.4465999315</v>
      </c>
      <c r="R29" s="13">
        <v>224594.36</v>
      </c>
      <c r="S29" s="13">
        <v>0</v>
      </c>
      <c r="T29" s="13">
        <v>0</v>
      </c>
      <c r="U29" s="51">
        <f>SUM(R29:T29)</f>
        <v>224594.36</v>
      </c>
      <c r="V29" s="13">
        <v>224594.36</v>
      </c>
      <c r="W29" s="13">
        <v>0</v>
      </c>
      <c r="X29" s="13">
        <v>0</v>
      </c>
      <c r="Y29" s="51">
        <f>SUM(V29:X29)</f>
        <v>224594.36</v>
      </c>
      <c r="Z29" s="13">
        <v>-31884.287034246576</v>
      </c>
      <c r="AA29" s="20">
        <v>229342.71296575342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1</v>
      </c>
      <c r="D30" s="49">
        <f t="shared" si="9"/>
        <v>0</v>
      </c>
      <c r="E30" s="49">
        <f t="shared" si="9"/>
        <v>0</v>
      </c>
      <c r="F30" s="49">
        <f>SUM(F31:F32)</f>
        <v>1</v>
      </c>
      <c r="G30" s="49">
        <f t="shared" si="9"/>
        <v>1</v>
      </c>
      <c r="H30" s="29"/>
      <c r="I30" s="49">
        <f t="shared" si="9"/>
        <v>66704.75</v>
      </c>
      <c r="J30" s="49">
        <f t="shared" si="9"/>
        <v>59608.499999999993</v>
      </c>
      <c r="K30" s="49">
        <f t="shared" si="9"/>
        <v>66704.75</v>
      </c>
      <c r="L30" s="49">
        <f t="shared" si="9"/>
        <v>0</v>
      </c>
      <c r="M30" s="49">
        <f t="shared" si="9"/>
        <v>0</v>
      </c>
      <c r="N30" s="49">
        <f t="shared" si="9"/>
        <v>66704.75</v>
      </c>
      <c r="O30" s="49">
        <f t="shared" si="9"/>
        <v>59608.499999999993</v>
      </c>
      <c r="P30" s="49">
        <f t="shared" si="9"/>
        <v>17361.510204999999</v>
      </c>
      <c r="Q30" s="49">
        <f t="shared" si="9"/>
        <v>1846.9691091095883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354.8125000000004</v>
      </c>
      <c r="AA30" s="184">
        <f t="shared" si="9"/>
        <v>354.8125000000004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1</v>
      </c>
      <c r="D32" s="110">
        <v>0</v>
      </c>
      <c r="E32" s="110">
        <v>0</v>
      </c>
      <c r="F32" s="110">
        <f>SUM(C32:E32)</f>
        <v>1</v>
      </c>
      <c r="G32" s="110">
        <v>1</v>
      </c>
      <c r="H32" s="102"/>
      <c r="I32" s="110">
        <v>66704.75</v>
      </c>
      <c r="J32" s="110">
        <v>59608.499999999993</v>
      </c>
      <c r="K32" s="110">
        <v>66704.75</v>
      </c>
      <c r="L32" s="110">
        <v>0</v>
      </c>
      <c r="M32" s="110">
        <v>0</v>
      </c>
      <c r="N32" s="38">
        <f>SUM(K32:M32)</f>
        <v>66704.75</v>
      </c>
      <c r="O32" s="110">
        <v>59608.499999999993</v>
      </c>
      <c r="P32" s="110">
        <v>17361.510204999999</v>
      </c>
      <c r="Q32" s="110">
        <v>1846.9691091095883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354.8125000000004</v>
      </c>
      <c r="AA32" s="111">
        <v>354.8125000000004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-2065.11</v>
      </c>
      <c r="L33" s="88">
        <v>0</v>
      </c>
      <c r="M33" s="88">
        <v>0</v>
      </c>
      <c r="N33" s="60">
        <f>SUM(K33:M33)</f>
        <v>-2065.11</v>
      </c>
      <c r="O33" s="88">
        <v>-1236.0843013698629</v>
      </c>
      <c r="P33" s="88">
        <v>12848.47</v>
      </c>
      <c r="Q33" s="88">
        <v>5320.7610958904115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-498.20848493150697</v>
      </c>
      <c r="AA33" s="89">
        <v>-498.20848493150697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714</v>
      </c>
      <c r="D37" s="52">
        <v>3</v>
      </c>
      <c r="E37" s="52">
        <v>0</v>
      </c>
      <c r="F37" s="52">
        <f>SUM(C37:E37)</f>
        <v>717</v>
      </c>
      <c r="G37" s="94">
        <v>104</v>
      </c>
      <c r="H37" s="32"/>
      <c r="I37" s="94">
        <v>339156.65241299983</v>
      </c>
      <c r="J37" s="94">
        <v>82575.953275999986</v>
      </c>
      <c r="K37" s="94">
        <v>337262.37</v>
      </c>
      <c r="L37" s="94">
        <v>1409.44</v>
      </c>
      <c r="M37" s="94">
        <v>0</v>
      </c>
      <c r="N37" s="63">
        <f>SUM(K37:M37)</f>
        <v>338671.81</v>
      </c>
      <c r="O37" s="94">
        <v>82575.953275999986</v>
      </c>
      <c r="P37" s="94">
        <v>399166.26</v>
      </c>
      <c r="Q37" s="94">
        <v>305633.8135733151</v>
      </c>
      <c r="R37" s="94">
        <v>15928.61</v>
      </c>
      <c r="S37" s="94">
        <v>0</v>
      </c>
      <c r="T37" s="94">
        <v>0</v>
      </c>
      <c r="U37" s="52">
        <f>SUM(R37:T37)</f>
        <v>15928.61</v>
      </c>
      <c r="V37" s="94">
        <v>15928.61</v>
      </c>
      <c r="W37" s="94">
        <v>0</v>
      </c>
      <c r="X37" s="94">
        <v>0</v>
      </c>
      <c r="Y37" s="52">
        <f>SUM(V37:X37)</f>
        <v>15928.61</v>
      </c>
      <c r="Z37" s="94">
        <v>-23267.046895799998</v>
      </c>
      <c r="AA37" s="95">
        <v>-23267.046895799998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2413</v>
      </c>
      <c r="D38" s="48">
        <v>361</v>
      </c>
      <c r="E38" s="48">
        <v>0</v>
      </c>
      <c r="F38" s="48">
        <f>SUM(C38:E38)</f>
        <v>2774</v>
      </c>
      <c r="G38" s="88">
        <v>2360</v>
      </c>
      <c r="H38" s="33"/>
      <c r="I38" s="88">
        <v>1845978.9936179996</v>
      </c>
      <c r="J38" s="88">
        <v>486004.57257600006</v>
      </c>
      <c r="K38" s="88">
        <v>1659552.76</v>
      </c>
      <c r="L38" s="88">
        <v>92927.039999999994</v>
      </c>
      <c r="M38" s="88">
        <v>0</v>
      </c>
      <c r="N38" s="60">
        <f>SUM(K38:M38)</f>
        <v>1752479.8</v>
      </c>
      <c r="O38" s="88">
        <v>486004.57257600001</v>
      </c>
      <c r="P38" s="88">
        <v>2086937.19</v>
      </c>
      <c r="Q38" s="88">
        <v>1565243.6593597978</v>
      </c>
      <c r="R38" s="88">
        <v>55104.79</v>
      </c>
      <c r="S38" s="88">
        <v>69541.17</v>
      </c>
      <c r="T38" s="88">
        <v>0</v>
      </c>
      <c r="U38" s="48">
        <f>SUM(R38:T38)</f>
        <v>124645.95999999999</v>
      </c>
      <c r="V38" s="88">
        <v>55104.79</v>
      </c>
      <c r="W38" s="88">
        <v>69541.17</v>
      </c>
      <c r="X38" s="88">
        <v>0</v>
      </c>
      <c r="Y38" s="48">
        <f>SUM(V38:X38)</f>
        <v>124645.95999999999</v>
      </c>
      <c r="Z38" s="88">
        <v>33280.748374536604</v>
      </c>
      <c r="AA38" s="89">
        <v>78586.7883745367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2096</v>
      </c>
      <c r="D39" s="48">
        <v>3326</v>
      </c>
      <c r="E39" s="48">
        <v>10</v>
      </c>
      <c r="F39" s="48">
        <f>SUM(C39:E39)</f>
        <v>5432</v>
      </c>
      <c r="G39" s="88">
        <v>4429</v>
      </c>
      <c r="H39" s="33"/>
      <c r="I39" s="88">
        <v>115956.657206</v>
      </c>
      <c r="J39" s="88">
        <v>8579.2000000000007</v>
      </c>
      <c r="K39" s="88">
        <v>21847.97</v>
      </c>
      <c r="L39" s="88">
        <v>84413.15</v>
      </c>
      <c r="M39" s="88">
        <v>21.05</v>
      </c>
      <c r="N39" s="60">
        <f>SUM(K39:M39)</f>
        <v>106282.17</v>
      </c>
      <c r="O39" s="88">
        <v>8579.2000000000007</v>
      </c>
      <c r="P39" s="88">
        <v>60877.2</v>
      </c>
      <c r="Q39" s="88">
        <v>60821.638356164396</v>
      </c>
      <c r="R39" s="88">
        <v>47116.65</v>
      </c>
      <c r="S39" s="88">
        <v>47008.5</v>
      </c>
      <c r="T39" s="88">
        <v>120</v>
      </c>
      <c r="U39" s="48">
        <f>SUM(R39:T39)</f>
        <v>94245.15</v>
      </c>
      <c r="V39" s="88">
        <v>47116.65</v>
      </c>
      <c r="W39" s="88">
        <v>47008.5</v>
      </c>
      <c r="X39" s="88">
        <v>120</v>
      </c>
      <c r="Y39" s="48">
        <f>SUM(V39:X39)</f>
        <v>94245.15</v>
      </c>
      <c r="Z39" s="88">
        <v>93272.753499999992</v>
      </c>
      <c r="AA39" s="89">
        <v>93272.753499999992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2007</v>
      </c>
      <c r="D40" s="49">
        <f t="shared" si="13"/>
        <v>3</v>
      </c>
      <c r="E40" s="49">
        <f t="shared" si="13"/>
        <v>0</v>
      </c>
      <c r="F40" s="49">
        <f>SUM(F41:F43)</f>
        <v>2010</v>
      </c>
      <c r="G40" s="49">
        <f t="shared" si="13"/>
        <v>917</v>
      </c>
      <c r="H40" s="33"/>
      <c r="I40" s="49">
        <f t="shared" si="13"/>
        <v>1436278.0895</v>
      </c>
      <c r="J40" s="49">
        <f t="shared" si="13"/>
        <v>1371972.336515073</v>
      </c>
      <c r="K40" s="49">
        <f t="shared" si="13"/>
        <v>1428261.91</v>
      </c>
      <c r="L40" s="49">
        <f t="shared" si="13"/>
        <v>1685.74</v>
      </c>
      <c r="M40" s="49">
        <f t="shared" si="13"/>
        <v>0</v>
      </c>
      <c r="N40" s="49">
        <f t="shared" si="13"/>
        <v>1429947.65</v>
      </c>
      <c r="O40" s="49">
        <f t="shared" si="13"/>
        <v>1370824.3962478284</v>
      </c>
      <c r="P40" s="49">
        <f t="shared" si="13"/>
        <v>2543548.1399999997</v>
      </c>
      <c r="Q40" s="49">
        <f t="shared" si="13"/>
        <v>553845.47415523464</v>
      </c>
      <c r="R40" s="49">
        <f t="shared" si="13"/>
        <v>9016839.5399999991</v>
      </c>
      <c r="S40" s="49">
        <f t="shared" si="13"/>
        <v>0</v>
      </c>
      <c r="T40" s="49">
        <f t="shared" si="13"/>
        <v>0</v>
      </c>
      <c r="U40" s="49">
        <f t="shared" si="13"/>
        <v>9016839.5399999991</v>
      </c>
      <c r="V40" s="49">
        <f t="shared" si="13"/>
        <v>2035964.7200000007</v>
      </c>
      <c r="W40" s="49">
        <f t="shared" si="13"/>
        <v>0</v>
      </c>
      <c r="X40" s="49">
        <f t="shared" si="13"/>
        <v>0</v>
      </c>
      <c r="Y40" s="49">
        <f t="shared" si="13"/>
        <v>2035964.7200000007</v>
      </c>
      <c r="Z40" s="49">
        <f t="shared" si="13"/>
        <v>11553669.460783932</v>
      </c>
      <c r="AA40" s="184">
        <f t="shared" si="13"/>
        <v>142392.09058393596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4</v>
      </c>
      <c r="D41" s="53">
        <v>0</v>
      </c>
      <c r="E41" s="53">
        <v>0</v>
      </c>
      <c r="F41" s="53">
        <f>SUM(C41:E41)</f>
        <v>4</v>
      </c>
      <c r="G41" s="99">
        <v>9</v>
      </c>
      <c r="H41" s="31"/>
      <c r="I41" s="99">
        <v>82312.399999999994</v>
      </c>
      <c r="J41" s="99">
        <v>55591.199999999997</v>
      </c>
      <c r="K41" s="99">
        <v>82312.399999999994</v>
      </c>
      <c r="L41" s="99">
        <v>0</v>
      </c>
      <c r="M41" s="99">
        <v>0</v>
      </c>
      <c r="N41" s="64">
        <f>SUM(K41:M41)</f>
        <v>82312.399999999994</v>
      </c>
      <c r="O41" s="99">
        <v>55591.199999999997</v>
      </c>
      <c r="P41" s="99">
        <v>132384.74</v>
      </c>
      <c r="Q41" s="99">
        <v>56606.41968063391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-8478.32</v>
      </c>
      <c r="AA41" s="100">
        <v>-5208.6000000000004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1958</v>
      </c>
      <c r="D42" s="104">
        <v>0</v>
      </c>
      <c r="E42" s="104">
        <v>0</v>
      </c>
      <c r="F42" s="104">
        <f>SUM(C42:E42)</f>
        <v>1958</v>
      </c>
      <c r="G42" s="104">
        <v>862</v>
      </c>
      <c r="H42" s="102"/>
      <c r="I42" s="104">
        <v>1302527.2695000002</v>
      </c>
      <c r="J42" s="104">
        <v>1290661.9270150729</v>
      </c>
      <c r="K42" s="104">
        <v>1296196.83</v>
      </c>
      <c r="L42" s="104">
        <v>0</v>
      </c>
      <c r="M42" s="104">
        <v>0</v>
      </c>
      <c r="N42" s="39">
        <f>SUM(K42:M42)</f>
        <v>1296196.83</v>
      </c>
      <c r="O42" s="104">
        <v>1289513.9867478283</v>
      </c>
      <c r="P42" s="104">
        <v>2329249.64</v>
      </c>
      <c r="Q42" s="104">
        <v>456282.17415469326</v>
      </c>
      <c r="R42" s="104">
        <v>9016839.5399999991</v>
      </c>
      <c r="S42" s="104">
        <v>0</v>
      </c>
      <c r="T42" s="104">
        <v>0</v>
      </c>
      <c r="U42" s="104">
        <f>SUM(R42:T42)</f>
        <v>9016839.5399999991</v>
      </c>
      <c r="V42" s="104">
        <v>2035964.7200000007</v>
      </c>
      <c r="W42" s="104">
        <v>0</v>
      </c>
      <c r="X42" s="104">
        <v>0</v>
      </c>
      <c r="Y42" s="104">
        <f>SUM(V42:X42)</f>
        <v>2035964.7200000007</v>
      </c>
      <c r="Z42" s="104">
        <v>11604285.908426844</v>
      </c>
      <c r="AA42" s="105">
        <v>177988.8182268464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45</v>
      </c>
      <c r="D43" s="50">
        <v>3</v>
      </c>
      <c r="E43" s="50">
        <v>0</v>
      </c>
      <c r="F43" s="50">
        <f>SUM(C43:E43)</f>
        <v>48</v>
      </c>
      <c r="G43" s="96">
        <v>46</v>
      </c>
      <c r="H43" s="30"/>
      <c r="I43" s="96">
        <v>51438.42</v>
      </c>
      <c r="J43" s="96">
        <v>25719.209500000004</v>
      </c>
      <c r="K43" s="96">
        <v>49752.68</v>
      </c>
      <c r="L43" s="96">
        <v>1685.74</v>
      </c>
      <c r="M43" s="96">
        <v>0</v>
      </c>
      <c r="N43" s="61">
        <f>SUM(K43:M43)</f>
        <v>51438.42</v>
      </c>
      <c r="O43" s="96">
        <v>25719.209500000004</v>
      </c>
      <c r="P43" s="96">
        <v>81913.759999999995</v>
      </c>
      <c r="Q43" s="96">
        <v>40956.880319907403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-42138.127642910455</v>
      </c>
      <c r="AA43" s="97">
        <v>-30388.127642910447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-3121.6439960000025</v>
      </c>
      <c r="AA44" s="89">
        <v>-3121.6439960000025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2939</v>
      </c>
      <c r="D45" s="49">
        <f t="shared" si="15"/>
        <v>196</v>
      </c>
      <c r="E45" s="49">
        <f t="shared" si="15"/>
        <v>306</v>
      </c>
      <c r="F45" s="49">
        <f>SUM(F46:F48)</f>
        <v>3441</v>
      </c>
      <c r="G45" s="49">
        <f t="shared" si="15"/>
        <v>3016</v>
      </c>
      <c r="H45" s="33"/>
      <c r="I45" s="49">
        <f t="shared" si="15"/>
        <v>815437.69714700012</v>
      </c>
      <c r="J45" s="49">
        <f t="shared" si="15"/>
        <v>123185.555528</v>
      </c>
      <c r="K45" s="49">
        <f t="shared" si="15"/>
        <v>758634.36999999988</v>
      </c>
      <c r="L45" s="49">
        <f t="shared" si="15"/>
        <v>24040.36</v>
      </c>
      <c r="M45" s="49">
        <f t="shared" si="15"/>
        <v>9790.35</v>
      </c>
      <c r="N45" s="49">
        <f t="shared" si="15"/>
        <v>792465.07999999984</v>
      </c>
      <c r="O45" s="49">
        <f t="shared" si="15"/>
        <v>123185.555528</v>
      </c>
      <c r="P45" s="49">
        <f t="shared" si="15"/>
        <v>1101419.06</v>
      </c>
      <c r="Q45" s="49">
        <f t="shared" si="15"/>
        <v>952797.33561002661</v>
      </c>
      <c r="R45" s="49">
        <f t="shared" si="15"/>
        <v>18500</v>
      </c>
      <c r="S45" s="49">
        <f t="shared" si="15"/>
        <v>0</v>
      </c>
      <c r="T45" s="49">
        <f t="shared" si="15"/>
        <v>0</v>
      </c>
      <c r="U45" s="49">
        <f t="shared" si="15"/>
        <v>18500</v>
      </c>
      <c r="V45" s="49">
        <f t="shared" si="15"/>
        <v>18500</v>
      </c>
      <c r="W45" s="49">
        <f t="shared" si="15"/>
        <v>0</v>
      </c>
      <c r="X45" s="49">
        <f t="shared" si="15"/>
        <v>0</v>
      </c>
      <c r="Y45" s="49">
        <f t="shared" si="15"/>
        <v>18500</v>
      </c>
      <c r="Z45" s="49">
        <f t="shared" si="15"/>
        <v>-34207.434924484514</v>
      </c>
      <c r="AA45" s="184">
        <f t="shared" si="15"/>
        <v>-34207.434924484514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2738</v>
      </c>
      <c r="D46" s="107">
        <v>43</v>
      </c>
      <c r="E46" s="107">
        <v>306</v>
      </c>
      <c r="F46" s="107">
        <f>SUM(C46:E46)</f>
        <v>3087</v>
      </c>
      <c r="G46" s="107">
        <v>2770</v>
      </c>
      <c r="H46" s="31"/>
      <c r="I46" s="107">
        <v>392810.84530000004</v>
      </c>
      <c r="J46" s="107">
        <v>82651.658783999999</v>
      </c>
      <c r="K46" s="107">
        <v>350848.91</v>
      </c>
      <c r="L46" s="107">
        <v>12196.32</v>
      </c>
      <c r="M46" s="107">
        <v>9790.35</v>
      </c>
      <c r="N46" s="40">
        <f>SUM(K46:M46)</f>
        <v>372835.57999999996</v>
      </c>
      <c r="O46" s="107">
        <v>82651.658783999999</v>
      </c>
      <c r="P46" s="107">
        <v>442139.13</v>
      </c>
      <c r="Q46" s="107">
        <v>321397.86745651794</v>
      </c>
      <c r="R46" s="107">
        <v>9000</v>
      </c>
      <c r="S46" s="107">
        <v>0</v>
      </c>
      <c r="T46" s="107">
        <v>0</v>
      </c>
      <c r="U46" s="107">
        <f>SUM(R46:T46)</f>
        <v>9000</v>
      </c>
      <c r="V46" s="107">
        <v>9000</v>
      </c>
      <c r="W46" s="107">
        <v>0</v>
      </c>
      <c r="X46" s="107">
        <v>0</v>
      </c>
      <c r="Y46" s="107">
        <f>SUM(V46:X46)</f>
        <v>9000</v>
      </c>
      <c r="Z46" s="107">
        <v>8768.8055578000021</v>
      </c>
      <c r="AA46" s="108">
        <v>8768.8055578000021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9</v>
      </c>
      <c r="D47" s="42">
        <v>0</v>
      </c>
      <c r="E47" s="42">
        <v>0</v>
      </c>
      <c r="F47" s="42">
        <f>SUM(C47:E47)</f>
        <v>9</v>
      </c>
      <c r="G47" s="73">
        <v>7</v>
      </c>
      <c r="H47" s="102"/>
      <c r="I47" s="73">
        <v>3540</v>
      </c>
      <c r="J47" s="73">
        <v>0</v>
      </c>
      <c r="K47" s="73">
        <v>3178.36</v>
      </c>
      <c r="L47" s="73">
        <v>0</v>
      </c>
      <c r="M47" s="73">
        <v>0</v>
      </c>
      <c r="N47" s="55">
        <f>SUM(K47:M47)</f>
        <v>3178.36</v>
      </c>
      <c r="O47" s="73">
        <v>0</v>
      </c>
      <c r="P47" s="73">
        <v>3065.2000000000003</v>
      </c>
      <c r="Q47" s="73">
        <v>3065.2000000000003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58.168000000000006</v>
      </c>
      <c r="AA47" s="74">
        <v>58.168000000000006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192</v>
      </c>
      <c r="D48" s="50">
        <v>153</v>
      </c>
      <c r="E48" s="50">
        <v>0</v>
      </c>
      <c r="F48" s="50">
        <f>SUM(C48:E48)</f>
        <v>345</v>
      </c>
      <c r="G48" s="96">
        <v>239</v>
      </c>
      <c r="H48" s="102"/>
      <c r="I48" s="96">
        <v>419086.85184700001</v>
      </c>
      <c r="J48" s="96">
        <v>40533.896744000005</v>
      </c>
      <c r="K48" s="96">
        <v>404607.1</v>
      </c>
      <c r="L48" s="96">
        <v>11844.04</v>
      </c>
      <c r="M48" s="96">
        <v>0</v>
      </c>
      <c r="N48" s="61">
        <f>SUM(K48:M48)</f>
        <v>416451.13999999996</v>
      </c>
      <c r="O48" s="96">
        <v>40533.896744000005</v>
      </c>
      <c r="P48" s="96">
        <v>656214.73</v>
      </c>
      <c r="Q48" s="96">
        <v>628334.26815350866</v>
      </c>
      <c r="R48" s="96">
        <v>9500</v>
      </c>
      <c r="S48" s="96">
        <v>0</v>
      </c>
      <c r="T48" s="96">
        <v>0</v>
      </c>
      <c r="U48" s="50">
        <f>SUM(R48:T48)</f>
        <v>9500</v>
      </c>
      <c r="V48" s="96">
        <v>9500</v>
      </c>
      <c r="W48" s="96">
        <v>0</v>
      </c>
      <c r="X48" s="96">
        <v>0</v>
      </c>
      <c r="Y48" s="50">
        <f>SUM(V48:X48)</f>
        <v>9500</v>
      </c>
      <c r="Z48" s="96">
        <v>-43034.408482284518</v>
      </c>
      <c r="AA48" s="97">
        <v>-43034.408482284518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38" t="s">
        <v>69</v>
      </c>
      <c r="B50" s="239"/>
      <c r="C50" s="37">
        <f>C11+C16+C17+C20+C21+C24+C28+C29+C30+C33+C34+C37+C38+C39+C40+C44+C45+C49</f>
        <v>220504</v>
      </c>
      <c r="D50" s="14">
        <f>D11+D16+D17+D20+D21+D24+D28+D29+D30+D33+D34+D37+D38+D39+D40+D44+D45+D49</f>
        <v>944447</v>
      </c>
      <c r="E50" s="14">
        <f>E11+E16+E17+E20+E21+E24+E28+E29+E30+E33+E34+E37+E38+E39+E40+E44+E45+E49</f>
        <v>29404</v>
      </c>
      <c r="F50" s="14">
        <f>F11+F16+F17+F20+F21+F24+F28+F29+F30+F33+F34+F37+F38+F39+F40+F44+F45+F49</f>
        <v>1194355</v>
      </c>
      <c r="G50" s="14">
        <f>G11+G16+G17+G20+G21+G24+G28+G29+G30+G33+G34+G37+G38+G39+G40+G44+G45+G49</f>
        <v>288839</v>
      </c>
      <c r="H50" s="14">
        <f t="shared" ref="H50:AL50" si="17">H11+H16+H17+H20+H21+H24+H28+H29+H30+H33+H34+H37+H38+H39+H40+H44+H45+H49</f>
        <v>934900</v>
      </c>
      <c r="I50" s="14">
        <f t="shared" si="17"/>
        <v>84720539.052759558</v>
      </c>
      <c r="J50" s="14">
        <f t="shared" si="17"/>
        <v>3061335.9900926361</v>
      </c>
      <c r="K50" s="14">
        <f t="shared" si="17"/>
        <v>52333646.43999999</v>
      </c>
      <c r="L50" s="14">
        <f t="shared" si="17"/>
        <v>12393212.409999998</v>
      </c>
      <c r="M50" s="14">
        <f t="shared" si="17"/>
        <v>7876752.3299999991</v>
      </c>
      <c r="N50" s="14">
        <f t="shared" si="17"/>
        <v>72603611.179999992</v>
      </c>
      <c r="O50" s="14">
        <f t="shared" si="17"/>
        <v>2898582.3800508166</v>
      </c>
      <c r="P50" s="14">
        <f t="shared" si="17"/>
        <v>65561472.963701978</v>
      </c>
      <c r="Q50" s="14">
        <f t="shared" si="17"/>
        <v>62110097.175947614</v>
      </c>
      <c r="R50" s="14">
        <f t="shared" si="17"/>
        <v>41779261.602777779</v>
      </c>
      <c r="S50" s="14">
        <f t="shared" si="17"/>
        <v>5599405.7266339874</v>
      </c>
      <c r="T50" s="14">
        <f t="shared" si="17"/>
        <v>7079455.6000000006</v>
      </c>
      <c r="U50" s="14">
        <f>U11+U16+U17+U20+U21+U24+U28+U29+U30+U33+U34+U37+U38+U39+U40+U44+U45+U49</f>
        <v>54458122.929411761</v>
      </c>
      <c r="V50" s="14">
        <f t="shared" si="17"/>
        <v>34634072.711777776</v>
      </c>
      <c r="W50" s="14">
        <f t="shared" si="17"/>
        <v>5599405.7266339874</v>
      </c>
      <c r="X50" s="14">
        <f t="shared" si="17"/>
        <v>7079455.6000000006</v>
      </c>
      <c r="Y50" s="14">
        <f t="shared" si="17"/>
        <v>47312934.038411759</v>
      </c>
      <c r="Z50" s="14">
        <f t="shared" si="17"/>
        <v>56874134.464382708</v>
      </c>
      <c r="AA50" s="15">
        <f t="shared" si="17"/>
        <v>45580934.706182703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2023-08-03T09:59:22Z</dcterms:modified>
</cp:coreProperties>
</file>