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3\9 სექტემბერი\საიტზე ასატვირთი\"/>
    </mc:Choice>
  </mc:AlternateContent>
  <xr:revisionPtr revIDLastSave="0" documentId="13_ncr:1_{1DB68740-A9FC-44F2-A768-D23A7FF827DA}" xr6:coauthVersionLast="46" xr6:coauthVersionMax="47" xr10:uidLastSave="{00000000-0000-0000-0000-000000000000}"/>
  <bookViews>
    <workbookView xWindow="-120" yWindow="-120" windowWidth="20730" windowHeight="1131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F47" i="21"/>
  <c r="F45" i="21" s="1"/>
  <c r="Y46" i="21"/>
  <c r="Y45" i="21" s="1"/>
  <c r="U46" i="21"/>
  <c r="N46" i="21"/>
  <c r="F46" i="21"/>
  <c r="AA45" i="21"/>
  <c r="Z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N40" i="21" s="1"/>
  <c r="F42" i="21"/>
  <c r="Y41" i="21"/>
  <c r="Y40" i="21" s="1"/>
  <c r="U41" i="21"/>
  <c r="N41" i="21"/>
  <c r="F41" i="21"/>
  <c r="AA40" i="21"/>
  <c r="Z40" i="21"/>
  <c r="X40" i="21"/>
  <c r="W40" i="21"/>
  <c r="V40" i="21"/>
  <c r="U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U34" i="21" s="1"/>
  <c r="N36" i="21"/>
  <c r="F36" i="21"/>
  <c r="Y35" i="21"/>
  <c r="Y34" i="21" s="1"/>
  <c r="U35" i="21"/>
  <c r="N35" i="21"/>
  <c r="N34" i="21" s="1"/>
  <c r="F35" i="21"/>
  <c r="F34" i="21" s="1"/>
  <c r="AA34" i="21"/>
  <c r="Z34" i="21"/>
  <c r="X34" i="21"/>
  <c r="W34" i="21"/>
  <c r="V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Y31" i="21"/>
  <c r="Y30" i="21" s="1"/>
  <c r="U31" i="21"/>
  <c r="N31" i="21"/>
  <c r="N30" i="21" s="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F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N24" i="21" s="1"/>
  <c r="F26" i="21"/>
  <c r="Y25" i="21"/>
  <c r="Y24" i="21" s="1"/>
  <c r="U25" i="21"/>
  <c r="U24" i="21" s="1"/>
  <c r="N25" i="21"/>
  <c r="F25" i="21"/>
  <c r="AA24" i="21"/>
  <c r="Z24" i="21"/>
  <c r="X24" i="21"/>
  <c r="W24" i="21"/>
  <c r="V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F24" i="21"/>
  <c r="E24" i="21"/>
  <c r="D24" i="21"/>
  <c r="C24" i="21"/>
  <c r="Y23" i="21"/>
  <c r="U23" i="21"/>
  <c r="N23" i="21"/>
  <c r="F23" i="21"/>
  <c r="Y22" i="21"/>
  <c r="Y21" i="21" s="1"/>
  <c r="U22" i="21"/>
  <c r="U21" i="21" s="1"/>
  <c r="N22" i="21"/>
  <c r="F22" i="21"/>
  <c r="F21" i="21" s="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N18" i="21"/>
  <c r="N17" i="21" s="1"/>
  <c r="F18" i="21"/>
  <c r="AA17" i="21"/>
  <c r="Z17" i="21"/>
  <c r="X17" i="21"/>
  <c r="W17" i="21"/>
  <c r="V17" i="21"/>
  <c r="U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U11" i="21" s="1"/>
  <c r="N13" i="21"/>
  <c r="F13" i="21"/>
  <c r="Y12" i="21"/>
  <c r="U12" i="21"/>
  <c r="N12" i="21"/>
  <c r="N11" i="21" s="1"/>
  <c r="F12" i="21"/>
  <c r="F11" i="21" s="1"/>
  <c r="AA11" i="21"/>
  <c r="Z11" i="21"/>
  <c r="Y11" i="21"/>
  <c r="X11" i="21"/>
  <c r="W11" i="21"/>
  <c r="V11" i="21"/>
  <c r="T11" i="21"/>
  <c r="S11" i="21"/>
  <c r="R11" i="21"/>
  <c r="Q11" i="21"/>
  <c r="P11" i="21"/>
  <c r="O11" i="21"/>
  <c r="M11" i="21"/>
  <c r="L11" i="21"/>
  <c r="K11" i="21"/>
  <c r="J11" i="21"/>
  <c r="I11" i="21"/>
  <c r="G11" i="21"/>
  <c r="E11" i="21"/>
  <c r="D11" i="21"/>
  <c r="C11" i="21"/>
  <c r="E73" i="27"/>
  <c r="E38" i="27"/>
  <c r="E35" i="27"/>
  <c r="E29" i="27"/>
  <c r="E19" i="27"/>
  <c r="E13" i="27"/>
  <c r="E50" i="26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 s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<sst xmlns="http://schemas.openxmlformats.org/spreadsheetml/2006/main" count="330" uniqueCount="245">
  <si>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</si>
  <si>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</si>
  <si>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</si>
  <si>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</si>
  <si>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</si>
  <si>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</si>
  <si>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</si>
  <si>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</si>
  <si>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</si>
  <si>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</si>
  <si>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</si>
  <si>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</si>
  <si>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</si>
  <si>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</si>
  <si>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</si>
  <si>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</si>
  <si>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</si>
  <si>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</si>
  <si>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</si>
  <si>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</si>
  <si>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</si>
  <si>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</si>
  <si>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</si>
  <si>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</si>
  <si>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</si>
  <si>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</si>
  <si>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</si>
  <si>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</si>
  <si>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</si>
  <si>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</si>
  <si>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</si>
  <si>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</si>
  <si>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</si>
  <si>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</si>
  <si>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</si>
  <si>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</si>
  <si>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</si>
  <si>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</si>
  <si>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</si>
  <si>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</si>
  <si>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</si>
  <si>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</si>
  <si>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</si>
  <si>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</si>
  <si>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</si>
  <si>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</si>
  <si>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</si>
  <si>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</si>
  <si>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</si>
  <si>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</si>
  <si>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</si>
  <si>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</si>
  <si>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</si>
  <si>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</si>
  <si>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</si>
  <si>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</si>
  <si>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</si>
  <si>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</si>
  <si>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</si>
  <si>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</si>
  <si>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</si>
  <si>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</si>
  <si>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</si>
  <si>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</si>
  <si>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</si>
  <si>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</si>
  <si>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</si>
  <si>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</si>
  <si>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</si>
  <si>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</si>
  <si>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</si>
  <si>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</si>
  <si>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</si>
  <si>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</si>
  <si>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</si>
  <si>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</si>
  <si>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</si>
  <si>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</si>
  <si>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</si>
  <si>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</si>
  <si>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</si>
  <si>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</si>
  <si>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</si>
  <si>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</si>
  <si>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</si>
  <si>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</si>
  <si>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</si>
  <si>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</si>
  <si>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</si>
  <si>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</si>
  <si>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</si>
  <si>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</si>
  <si>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</si>
  <si>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</si>
  <si>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</si>
  <si>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</si>
  <si>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</si>
  <si>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</si>
  <si>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</si>
  <si>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</si>
  <si>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</si>
  <si>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</si>
  <si>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</si>
  <si>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</si>
  <si>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</si>
  <si>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</si>
  <si>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</si>
  <si>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</si>
  <si>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</si>
  <si>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</si>
  <si>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</si>
  <si>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</si>
  <si>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</si>
  <si>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</si>
  <si>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</si>
  <si>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</si>
  <si>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</si>
  <si>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</si>
  <si>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</si>
  <si>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</si>
  <si>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</si>
  <si>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</si>
  <si>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</si>
  <si>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</si>
  <si>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</si>
  <si>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</si>
  <si>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</si>
  <si>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</si>
  <si>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</si>
  <si>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</si>
  <si>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</si>
  <si>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</si>
  <si>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</si>
  <si>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</si>
  <si>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</si>
  <si>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</si>
  <si>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</si>
  <si>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</si>
  <si>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</si>
  <si>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</si>
  <si>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</si>
  <si>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</si>
  <si>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</si>
  <si>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</si>
  <si>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</si>
  <si>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</si>
  <si>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</si>
  <si>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</si>
  <si>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</si>
  <si>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</si>
  <si>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</si>
  <si>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</si>
  <si>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</si>
  <si>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</si>
  <si>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</si>
  <si>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</si>
  <si>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</si>
  <si>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</si>
  <si>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</si>
  <si>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</si>
  <si>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</si>
  <si>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</si>
  <si>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</si>
  <si>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</si>
  <si>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</si>
  <si>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</si>
  <si>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</si>
  <si>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</si>
  <si>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</si>
  <si>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</si>
  <si>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</si>
  <si>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</si>
  <si>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</si>
  <si>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</si>
  <si>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</si>
  <si>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</si>
  <si>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</si>
  <si>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</si>
  <si>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</si>
  <si>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</si>
  <si>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</si>
  <si>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</si>
  <si>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</si>
  <si>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</si>
  <si>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</si>
  <si>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</si>
  <si>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</si>
  <si>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</si>
  <si>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</si>
  <si>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</si>
  <si>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</si>
  <si>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</si>
  <si>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</si>
  <si>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</si>
  <si>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</si>
  <si>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</si>
  <si>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</si>
  <si>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</si>
  <si>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</si>
  <si>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</si>
  <si>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</si>
  <si>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</si>
  <si>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</si>
  <si>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</si>
  <si>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</si>
  <si>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</si>
  <si>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</si>
  <si>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</si>
  <si>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</si>
  <si>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</si>
  <si>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</si>
  <si>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</si>
  <si>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</si>
  <si>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</si>
  <si>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</si>
  <si>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</si>
  <si>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</si>
  <si>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</si>
  <si>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</si>
  <si>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</si>
  <si>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</si>
  <si>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</si>
  <si>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</si>
  <si>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</si>
  <si>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</si>
  <si>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</si>
  <si>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</si>
  <si>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</si>
  <si>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</si>
  <si>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</si>
  <si>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</si>
  <si>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</si>
  <si>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</si>
  <si>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</si>
  <si>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</si>
  <si>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</si>
  <si>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</si>
  <si>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</si>
  <si>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</si>
  <si>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</si>
  <si>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</si>
  <si>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</si>
  <si>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</si>
  <si>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01/01/2023-30/09/2023</t>
  </si>
  <si>
    <t>ანგარიშგების თარიღი: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</si>
</sst>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40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4" fillId="36" borderId="79" xfId="0" applyFont="1" applyFill="1" applyBorder="1" applyAlignment="1">
      <alignment horizontal="center" vertical="center" wrapText="1"/>
    </xf>
    <xf numFmtId="0" fontId="4" fillId="36" borderId="81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38" activePane="bottomLeft" state="frozen"/>
      <selection pane="bottomLeft" activeCell="D7" sqref="D7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9007443.78941416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12471946.611043639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37290082.446338914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1348347.0612533609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1790441.87927024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23864169.839726336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368384.18828499259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4133348.4013207131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3915365.27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391224.43935100001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1444683.2801024411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96025437.206105798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74547518.739480287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3569873.9306183718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3016684.2008220796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3396919.7666202332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282672.44864828512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26178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6840725.690853335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91680572.777042598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-6897622.3944626795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47508.823525930798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4344864.4290632512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96025437.206105843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1" t="s">
        <v>243</v>
      </c>
      <c r="C2" s="231"/>
      <c r="D2" s="231"/>
      <c r="E2" s="231"/>
    </row>
    <row r="3" spans="2:5" ht="15" customHeight="1"/>
    <row r="4" spans="2:5" s="135" customFormat="1" ht="12.75" customHeight="1">
      <c r="D4" s="232" t="s">
        <v>167</v>
      </c>
      <c r="E4" s="232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3" t="s">
        <v>168</v>
      </c>
      <c r="D8" s="233"/>
      <c r="E8" s="233"/>
    </row>
    <row r="9" spans="2:5" ht="15" customHeight="1">
      <c r="B9" s="140" t="s">
        <v>90</v>
      </c>
      <c r="C9" s="189">
        <v>1</v>
      </c>
      <c r="D9" s="190" t="s">
        <v>169</v>
      </c>
      <c r="E9" s="162">
        <v>67950503.017777786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2491308.9345399472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6425031.3182837749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190478.33943086118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59224641.104384929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55642315.029640526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10709365.568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-1711381.04262006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-3686872.9076380134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1355775.1552890311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45552666.171369441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-435502.51247106801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13236472.420544419</v>
      </c>
    </row>
    <row r="23" spans="2:5" ht="9" customHeight="1">
      <c r="C23" s="199"/>
      <c r="D23" s="146"/>
      <c r="E23" s="200"/>
    </row>
    <row r="24" spans="2:5" ht="15" customHeight="1" thickBot="1">
      <c r="C24" s="233" t="s">
        <v>183</v>
      </c>
      <c r="D24" s="233"/>
      <c r="E24" s="233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480219.48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271678.99714207818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2036.2243510023691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3074.1354909689107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209578.39399788834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75577.33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17351.474000000002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-11405.43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-27428.84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74249.266000000003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-31420.3013759063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103908.82662198204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13340381.247166401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3" t="s">
        <v>194</v>
      </c>
      <c r="E45" s="233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3" t="s">
        <v>199</v>
      </c>
      <c r="D51" s="233"/>
      <c r="E51" s="233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864641.75934000011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11427.675979999998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876069.43532000005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4" t="s">
        <v>215</v>
      </c>
      <c r="D63" s="234"/>
      <c r="E63" s="234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10891125.016000003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2039457.4026279994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202406.63453113849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995255.8600000001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268933.36880523642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236620.33303789562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55892.73355991859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f>E72*0.15</f>
        <v>8383.9100339877878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47508.823525930798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64" t="s">
        <v>236</v>
      </c>
      <c r="B1" s="264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40" t="s">
        <v>82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C6" s="242" t="s">
        <v>83</v>
      </c>
      <c r="AD6" s="242"/>
      <c r="AE6" s="242"/>
      <c r="AF6" s="242"/>
      <c r="AG6" s="242"/>
      <c r="AH6" s="242"/>
      <c r="AI6" s="242"/>
      <c r="AJ6" s="242"/>
      <c r="AK6" s="242"/>
      <c r="AL6" s="242"/>
    </row>
    <row r="7" spans="1:38" ht="15.75" customHeight="1" thickBot="1"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C7" s="243"/>
      <c r="AD7" s="243"/>
      <c r="AE7" s="243"/>
      <c r="AF7" s="243"/>
      <c r="AG7" s="243"/>
      <c r="AH7" s="243"/>
      <c r="AI7" s="243"/>
      <c r="AJ7" s="243"/>
      <c r="AK7" s="243"/>
      <c r="AL7" s="243"/>
    </row>
    <row r="8" spans="1:38" ht="89.25" customHeight="1">
      <c r="A8" s="265" t="s">
        <v>23</v>
      </c>
      <c r="B8" s="244" t="s">
        <v>70</v>
      </c>
      <c r="C8" s="271" t="s">
        <v>22</v>
      </c>
      <c r="D8" s="261"/>
      <c r="E8" s="261"/>
      <c r="F8" s="261"/>
      <c r="G8" s="260"/>
      <c r="H8" s="257" t="s">
        <v>239</v>
      </c>
      <c r="I8" s="253" t="s">
        <v>71</v>
      </c>
      <c r="J8" s="260"/>
      <c r="K8" s="253" t="s">
        <v>72</v>
      </c>
      <c r="L8" s="261"/>
      <c r="M8" s="261"/>
      <c r="N8" s="261"/>
      <c r="O8" s="260"/>
      <c r="P8" s="253" t="s">
        <v>73</v>
      </c>
      <c r="Q8" s="260"/>
      <c r="R8" s="253" t="s">
        <v>74</v>
      </c>
      <c r="S8" s="261"/>
      <c r="T8" s="261"/>
      <c r="U8" s="261"/>
      <c r="V8" s="261"/>
      <c r="W8" s="261"/>
      <c r="X8" s="261"/>
      <c r="Y8" s="260"/>
      <c r="Z8" s="253" t="s">
        <v>77</v>
      </c>
      <c r="AA8" s="254"/>
      <c r="AC8" s="250" t="s">
        <v>71</v>
      </c>
      <c r="AD8" s="237"/>
      <c r="AE8" s="237" t="s">
        <v>72</v>
      </c>
      <c r="AF8" s="237"/>
      <c r="AG8" s="237" t="s">
        <v>78</v>
      </c>
      <c r="AH8" s="237"/>
      <c r="AI8" s="237" t="s">
        <v>79</v>
      </c>
      <c r="AJ8" s="237"/>
      <c r="AK8" s="237" t="s">
        <v>77</v>
      </c>
      <c r="AL8" s="244"/>
    </row>
    <row r="9" spans="1:38" ht="41.25" customHeight="1">
      <c r="A9" s="266"/>
      <c r="B9" s="268"/>
      <c r="C9" s="270" t="s">
        <v>15</v>
      </c>
      <c r="D9" s="248"/>
      <c r="E9" s="248"/>
      <c r="F9" s="249"/>
      <c r="G9" s="11" t="s">
        <v>16</v>
      </c>
      <c r="H9" s="258"/>
      <c r="I9" s="255" t="s">
        <v>0</v>
      </c>
      <c r="J9" s="255" t="s">
        <v>1</v>
      </c>
      <c r="K9" s="247" t="s">
        <v>0</v>
      </c>
      <c r="L9" s="248"/>
      <c r="M9" s="248"/>
      <c r="N9" s="249"/>
      <c r="O9" s="11" t="s">
        <v>1</v>
      </c>
      <c r="P9" s="255" t="s">
        <v>80</v>
      </c>
      <c r="Q9" s="255" t="s">
        <v>81</v>
      </c>
      <c r="R9" s="247" t="s">
        <v>75</v>
      </c>
      <c r="S9" s="248"/>
      <c r="T9" s="248"/>
      <c r="U9" s="249"/>
      <c r="V9" s="247" t="s">
        <v>76</v>
      </c>
      <c r="W9" s="248"/>
      <c r="X9" s="248"/>
      <c r="Y9" s="249"/>
      <c r="Z9" s="255" t="s">
        <v>17</v>
      </c>
      <c r="AA9" s="262" t="s">
        <v>18</v>
      </c>
      <c r="AC9" s="251" t="s">
        <v>0</v>
      </c>
      <c r="AD9" s="235" t="s">
        <v>1</v>
      </c>
      <c r="AE9" s="235" t="s">
        <v>0</v>
      </c>
      <c r="AF9" s="235" t="s">
        <v>1</v>
      </c>
      <c r="AG9" s="235" t="s">
        <v>80</v>
      </c>
      <c r="AH9" s="235" t="s">
        <v>81</v>
      </c>
      <c r="AI9" s="235" t="s">
        <v>75</v>
      </c>
      <c r="AJ9" s="235" t="s">
        <v>76</v>
      </c>
      <c r="AK9" s="235" t="s">
        <v>17</v>
      </c>
      <c r="AL9" s="245" t="s">
        <v>18</v>
      </c>
    </row>
    <row r="10" spans="1:38" ht="83.25" customHeight="1" thickBot="1">
      <c r="A10" s="267"/>
      <c r="B10" s="269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9"/>
      <c r="I10" s="256"/>
      <c r="J10" s="256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6"/>
      <c r="Q10" s="256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6"/>
      <c r="AA10" s="263"/>
      <c r="AC10" s="252"/>
      <c r="AD10" s="236"/>
      <c r="AE10" s="236"/>
      <c r="AF10" s="236"/>
      <c r="AG10" s="236"/>
      <c r="AH10" s="236"/>
      <c r="AI10" s="236"/>
      <c r="AJ10" s="236"/>
      <c r="AK10" s="236"/>
      <c r="AL10" s="246"/>
    </row>
    <row r="11" spans="1:38" ht="24.95" customHeight="1" thickBot="1">
      <c r="A11" s="12" t="s">
        <v>24</v>
      </c>
      <c r="B11" s="3" t="s">
        <v>25</v>
      </c>
      <c r="C11" s="66">
        <f>SUM(C12:C15)</f>
        <v>39396</v>
      </c>
      <c r="D11" s="67">
        <f>SUM(D12:D15)</f>
        <v>11</v>
      </c>
      <c r="E11" s="67">
        <f>SUM(E12:E15)</f>
        <v>3974</v>
      </c>
      <c r="F11" s="67">
        <f>SUM(F12:F15)</f>
        <v>43381</v>
      </c>
      <c r="G11" s="67">
        <f>SUM(G12:G15)</f>
        <v>60067</v>
      </c>
      <c r="H11" s="28"/>
      <c r="I11" s="67">
        <f t="shared" ref="I11:AA11" si="0">SUM(I12:I15)</f>
        <v>600623.56524003309</v>
      </c>
      <c r="J11" s="67">
        <f t="shared" si="0"/>
        <v>475491.30363243085</v>
      </c>
      <c r="K11" s="67">
        <f t="shared" si="0"/>
        <v>460279.42</v>
      </c>
      <c r="L11" s="67">
        <f t="shared" si="0"/>
        <v>806.91</v>
      </c>
      <c r="M11" s="67">
        <f t="shared" si="0"/>
        <v>19133.150000000001</v>
      </c>
      <c r="N11" s="67">
        <f t="shared" si="0"/>
        <v>480219.48</v>
      </c>
      <c r="O11" s="67">
        <f t="shared" si="0"/>
        <v>271678.99714207818</v>
      </c>
      <c r="P11" s="67">
        <f t="shared" si="0"/>
        <v>478183.25564899761</v>
      </c>
      <c r="Q11" s="67">
        <f t="shared" si="0"/>
        <v>209578.39399788834</v>
      </c>
      <c r="R11" s="67">
        <f t="shared" si="0"/>
        <v>75577.33</v>
      </c>
      <c r="S11" s="67">
        <f t="shared" si="0"/>
        <v>0</v>
      </c>
      <c r="T11" s="67">
        <f t="shared" si="0"/>
        <v>0</v>
      </c>
      <c r="U11" s="67">
        <f>SUM(U12:U15)</f>
        <v>75577.33</v>
      </c>
      <c r="V11" s="67">
        <f>SUM(V12:V15)</f>
        <v>58225.856</v>
      </c>
      <c r="W11" s="67">
        <f>SUM(W12:W15)</f>
        <v>0</v>
      </c>
      <c r="X11" s="67">
        <f>SUM(X12:X15)</f>
        <v>0</v>
      </c>
      <c r="Y11" s="67">
        <f t="shared" si="0"/>
        <v>58225.856</v>
      </c>
      <c r="Z11" s="67">
        <f>SUM(Z12:Z15)</f>
        <v>64171.900000000038</v>
      </c>
      <c r="AA11" s="68">
        <f>SUM(AA12:AA15)</f>
        <v>74249.269000000029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39396</v>
      </c>
      <c r="D12" s="41">
        <v>11</v>
      </c>
      <c r="E12" s="41">
        <v>3974</v>
      </c>
      <c r="F12" s="41">
        <f>SUM(C12:E12)</f>
        <v>43381</v>
      </c>
      <c r="G12" s="70">
        <v>60067</v>
      </c>
      <c r="H12" s="28"/>
      <c r="I12" s="70">
        <v>600623.56524003309</v>
      </c>
      <c r="J12" s="70">
        <v>475491.30363243085</v>
      </c>
      <c r="K12" s="70">
        <v>460279.42</v>
      </c>
      <c r="L12" s="70">
        <v>806.91</v>
      </c>
      <c r="M12" s="70">
        <v>19133.150000000001</v>
      </c>
      <c r="N12" s="54">
        <f>SUM(K12:M12)</f>
        <v>480219.48</v>
      </c>
      <c r="O12" s="70">
        <v>271678.99714207818</v>
      </c>
      <c r="P12" s="70">
        <v>478183.25564899761</v>
      </c>
      <c r="Q12" s="70">
        <v>209578.39399788834</v>
      </c>
      <c r="R12" s="70">
        <v>75577.33</v>
      </c>
      <c r="S12" s="70"/>
      <c r="T12" s="70"/>
      <c r="U12" s="41">
        <f>SUM(R12:T12)</f>
        <v>75577.33</v>
      </c>
      <c r="V12" s="70">
        <v>58225.856</v>
      </c>
      <c r="W12" s="70">
        <v>0</v>
      </c>
      <c r="X12" s="70">
        <v>0</v>
      </c>
      <c r="Y12" s="41">
        <f>SUM(V12:X12)</f>
        <v>58225.856</v>
      </c>
      <c r="Z12" s="70">
        <v>64171.900000000038</v>
      </c>
      <c r="AA12" s="71">
        <v>74249.269000000029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4223</v>
      </c>
      <c r="D16" s="44">
        <v>12347</v>
      </c>
      <c r="E16" s="44">
        <v>405</v>
      </c>
      <c r="F16" s="44">
        <f>SUM(C16:E16)</f>
        <v>16975</v>
      </c>
      <c r="G16" s="79">
        <v>928</v>
      </c>
      <c r="H16" s="29"/>
      <c r="I16" s="79">
        <v>481483.12122999993</v>
      </c>
      <c r="J16" s="79">
        <v>0</v>
      </c>
      <c r="K16" s="79">
        <v>93266.08</v>
      </c>
      <c r="L16" s="79">
        <v>378494.07</v>
      </c>
      <c r="M16" s="79">
        <v>8022.54</v>
      </c>
      <c r="N16" s="57">
        <f>SUM(K16:M16)</f>
        <v>479782.69</v>
      </c>
      <c r="O16" s="79"/>
      <c r="P16" s="79">
        <v>491357.25530700007</v>
      </c>
      <c r="Q16" s="79">
        <v>491357.25530700007</v>
      </c>
      <c r="R16" s="79">
        <v>8730.1200000000008</v>
      </c>
      <c r="S16" s="79">
        <v>38195.39</v>
      </c>
      <c r="T16" s="79">
        <v>2838.68</v>
      </c>
      <c r="U16" s="44">
        <f>SUM(R16:T16)</f>
        <v>49764.19</v>
      </c>
      <c r="V16" s="79">
        <v>8730.1200000000008</v>
      </c>
      <c r="W16" s="79">
        <v>38195.39</v>
      </c>
      <c r="X16" s="79">
        <v>2838.68</v>
      </c>
      <c r="Y16" s="44">
        <f>SUM(V16:X16)</f>
        <v>49764.19</v>
      </c>
      <c r="Z16" s="79">
        <v>164904.06408299998</v>
      </c>
      <c r="AA16" s="80">
        <v>164904.06408299998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41344</v>
      </c>
      <c r="D17" s="45">
        <f t="shared" si="2"/>
        <v>838</v>
      </c>
      <c r="E17" s="45">
        <f t="shared" si="2"/>
        <v>3524</v>
      </c>
      <c r="F17" s="45">
        <f>SUM(F18:F19)</f>
        <v>45706</v>
      </c>
      <c r="G17" s="45">
        <f t="shared" ref="G17:AA17" si="3">SUM(G18:G19)</f>
        <v>43724</v>
      </c>
      <c r="H17" s="32"/>
      <c r="I17" s="45">
        <f t="shared" si="3"/>
        <v>760375.47186700453</v>
      </c>
      <c r="J17" s="45">
        <f t="shared" si="3"/>
        <v>6609.5879999999997</v>
      </c>
      <c r="K17" s="45">
        <f t="shared" si="3"/>
        <v>584465.41</v>
      </c>
      <c r="L17" s="45">
        <f t="shared" si="3"/>
        <v>46440.87</v>
      </c>
      <c r="M17" s="45">
        <f t="shared" si="3"/>
        <v>46568.29</v>
      </c>
      <c r="N17" s="45">
        <f t="shared" si="3"/>
        <v>677474.57000000007</v>
      </c>
      <c r="O17" s="45">
        <f t="shared" si="3"/>
        <v>6270.018753424657</v>
      </c>
      <c r="P17" s="45">
        <f t="shared" si="3"/>
        <v>595436.23825600266</v>
      </c>
      <c r="Q17" s="45">
        <f t="shared" si="3"/>
        <v>581007.11254861439</v>
      </c>
      <c r="R17" s="45">
        <f t="shared" si="3"/>
        <v>500</v>
      </c>
      <c r="S17" s="45">
        <f t="shared" si="3"/>
        <v>3557.55</v>
      </c>
      <c r="T17" s="45">
        <f t="shared" si="3"/>
        <v>46.6</v>
      </c>
      <c r="U17" s="45">
        <f t="shared" si="3"/>
        <v>4104.1500000000005</v>
      </c>
      <c r="V17" s="45">
        <f t="shared" si="3"/>
        <v>500</v>
      </c>
      <c r="W17" s="45">
        <f t="shared" si="3"/>
        <v>3557.55</v>
      </c>
      <c r="X17" s="45">
        <f t="shared" si="3"/>
        <v>46.6</v>
      </c>
      <c r="Y17" s="45">
        <f t="shared" si="3"/>
        <v>4104.1500000000005</v>
      </c>
      <c r="Z17" s="45">
        <f t="shared" si="3"/>
        <v>6466.0200000000095</v>
      </c>
      <c r="AA17" s="179">
        <f t="shared" si="3"/>
        <v>6466.0200000000095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40613</v>
      </c>
      <c r="D18" s="46">
        <v>136</v>
      </c>
      <c r="E18" s="46">
        <v>3520</v>
      </c>
      <c r="F18" s="46">
        <f>SUM(C18:E18)</f>
        <v>44269</v>
      </c>
      <c r="G18" s="82">
        <v>41588</v>
      </c>
      <c r="H18" s="31"/>
      <c r="I18" s="82">
        <v>662823.34425000439</v>
      </c>
      <c r="J18" s="82">
        <v>6609.5879999999997</v>
      </c>
      <c r="K18" s="82">
        <v>542459.26</v>
      </c>
      <c r="L18" s="82">
        <v>2140.3000000000002</v>
      </c>
      <c r="M18" s="82">
        <v>46403.29</v>
      </c>
      <c r="N18" s="58">
        <f>SUM(K18:M18)</f>
        <v>591002.85000000009</v>
      </c>
      <c r="O18" s="82">
        <v>6270.018753424657</v>
      </c>
      <c r="P18" s="82">
        <v>501750.1368770026</v>
      </c>
      <c r="Q18" s="82">
        <v>487321.01116961427</v>
      </c>
      <c r="R18" s="82">
        <v>500</v>
      </c>
      <c r="S18" s="82">
        <v>0</v>
      </c>
      <c r="T18" s="82">
        <v>46.6</v>
      </c>
      <c r="U18" s="46">
        <f>SUM(R18:T18)</f>
        <v>546.6</v>
      </c>
      <c r="V18" s="82">
        <v>500</v>
      </c>
      <c r="W18" s="82">
        <v>0</v>
      </c>
      <c r="X18" s="82">
        <v>46.6</v>
      </c>
      <c r="Y18" s="46">
        <f>SUM(V18:X18)</f>
        <v>546.6</v>
      </c>
      <c r="Z18" s="82">
        <v>2908.4700000000098</v>
      </c>
      <c r="AA18" s="83">
        <v>2908.4700000000098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731</v>
      </c>
      <c r="D19" s="47">
        <v>702</v>
      </c>
      <c r="E19" s="47">
        <v>4</v>
      </c>
      <c r="F19" s="47">
        <f>SUM(C19:E19)</f>
        <v>1437</v>
      </c>
      <c r="G19" s="85">
        <v>2136</v>
      </c>
      <c r="H19" s="30"/>
      <c r="I19" s="85">
        <v>97552.127617000093</v>
      </c>
      <c r="J19" s="85">
        <v>0</v>
      </c>
      <c r="K19" s="85">
        <v>42006.15</v>
      </c>
      <c r="L19" s="85">
        <v>44300.57</v>
      </c>
      <c r="M19" s="85">
        <v>165</v>
      </c>
      <c r="N19" s="59">
        <f>SUM(K19:M19)</f>
        <v>86471.72</v>
      </c>
      <c r="O19" s="85">
        <v>0</v>
      </c>
      <c r="P19" s="85">
        <v>93686.101379000087</v>
      </c>
      <c r="Q19" s="85">
        <v>93686.101379000087</v>
      </c>
      <c r="R19" s="85">
        <v>0</v>
      </c>
      <c r="S19" s="85">
        <v>3557.55</v>
      </c>
      <c r="T19" s="85">
        <v>0</v>
      </c>
      <c r="U19" s="47">
        <f>SUM(R19:T19)</f>
        <v>3557.55</v>
      </c>
      <c r="V19" s="85">
        <v>0</v>
      </c>
      <c r="W19" s="85">
        <v>3557.55</v>
      </c>
      <c r="X19" s="85">
        <v>0</v>
      </c>
      <c r="Y19" s="47">
        <f>SUM(V19:X19)</f>
        <v>3557.55</v>
      </c>
      <c r="Z19" s="85">
        <v>3557.55</v>
      </c>
      <c r="AA19" s="86">
        <v>3557.55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80192</v>
      </c>
      <c r="D20" s="48">
        <v>4778</v>
      </c>
      <c r="E20" s="48">
        <v>15802</v>
      </c>
      <c r="F20" s="48">
        <f>SUM(C20:E20)</f>
        <v>100772</v>
      </c>
      <c r="G20" s="88">
        <v>100163</v>
      </c>
      <c r="H20" s="29"/>
      <c r="I20" s="88">
        <v>61680585.018956922</v>
      </c>
      <c r="J20" s="88">
        <v>0</v>
      </c>
      <c r="K20" s="88">
        <v>42426110.990000002</v>
      </c>
      <c r="L20" s="88">
        <v>4820794.55</v>
      </c>
      <c r="M20" s="88">
        <v>8445439.7400000002</v>
      </c>
      <c r="N20" s="60">
        <f>SUM(K20:M20)</f>
        <v>55692345.280000001</v>
      </c>
      <c r="O20" s="88">
        <v>0</v>
      </c>
      <c r="P20" s="88">
        <v>49817629.251727916</v>
      </c>
      <c r="Q20" s="88">
        <v>49817629.251727916</v>
      </c>
      <c r="R20" s="88">
        <v>29459794.780000001</v>
      </c>
      <c r="S20" s="88">
        <v>1594889.55</v>
      </c>
      <c r="T20" s="88">
        <v>6924827.1299999999</v>
      </c>
      <c r="U20" s="48">
        <f>SUM(R20:T20)</f>
        <v>37979511.460000001</v>
      </c>
      <c r="V20" s="88">
        <v>29459794.780000001</v>
      </c>
      <c r="W20" s="88">
        <v>1594889.55</v>
      </c>
      <c r="X20" s="88">
        <v>6924827.1299999999</v>
      </c>
      <c r="Y20" s="48">
        <f>SUM(V20:X20)</f>
        <v>37979511.460000001</v>
      </c>
      <c r="Z20" s="88">
        <v>38840467.75</v>
      </c>
      <c r="AA20" s="89">
        <v>38840467.75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1599</v>
      </c>
      <c r="D21" s="45">
        <f t="shared" si="5"/>
        <v>2596</v>
      </c>
      <c r="E21" s="45">
        <f t="shared" si="5"/>
        <v>9</v>
      </c>
      <c r="F21" s="45">
        <f>SUM(F22:F23)</f>
        <v>4204</v>
      </c>
      <c r="G21" s="45">
        <f t="shared" si="5"/>
        <v>4884</v>
      </c>
      <c r="H21" s="45">
        <f t="shared" si="5"/>
        <v>4204</v>
      </c>
      <c r="I21" s="45">
        <f t="shared" si="5"/>
        <v>6896107.423266001</v>
      </c>
      <c r="J21" s="45">
        <f t="shared" si="5"/>
        <v>1058074.0415574897</v>
      </c>
      <c r="K21" s="45">
        <f t="shared" si="5"/>
        <v>2142468.75</v>
      </c>
      <c r="L21" s="45">
        <f t="shared" si="5"/>
        <v>3917100.98</v>
      </c>
      <c r="M21" s="45">
        <f t="shared" si="5"/>
        <v>14253.87</v>
      </c>
      <c r="N21" s="45">
        <f t="shared" si="5"/>
        <v>6073823.6000000006</v>
      </c>
      <c r="O21" s="45">
        <f t="shared" si="5"/>
        <v>984200.08885801793</v>
      </c>
      <c r="P21" s="45">
        <f t="shared" si="5"/>
        <v>5107659.4475690052</v>
      </c>
      <c r="Q21" s="45">
        <f t="shared" si="5"/>
        <v>4435277.5162518788</v>
      </c>
      <c r="R21" s="45">
        <f t="shared" si="5"/>
        <v>1276872.6100000001</v>
      </c>
      <c r="S21" s="45">
        <f t="shared" si="5"/>
        <v>3093982.18</v>
      </c>
      <c r="T21" s="45">
        <f t="shared" si="5"/>
        <v>552</v>
      </c>
      <c r="U21" s="45">
        <f t="shared" si="5"/>
        <v>4371406.79</v>
      </c>
      <c r="V21" s="45">
        <f t="shared" si="5"/>
        <v>984286.96200000006</v>
      </c>
      <c r="W21" s="45">
        <f t="shared" si="5"/>
        <v>3093982.18</v>
      </c>
      <c r="X21" s="45">
        <f t="shared" si="5"/>
        <v>552</v>
      </c>
      <c r="Y21" s="45">
        <f t="shared" si="5"/>
        <v>4078821.142</v>
      </c>
      <c r="Z21" s="45">
        <f t="shared" si="5"/>
        <v>4374563.6663000006</v>
      </c>
      <c r="AA21" s="179">
        <f t="shared" si="5"/>
        <v>4080296.4183000005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1599</v>
      </c>
      <c r="D22" s="41">
        <v>2596</v>
      </c>
      <c r="E22" s="41">
        <v>9</v>
      </c>
      <c r="F22" s="41">
        <f>SUM(C22:E22)</f>
        <v>4204</v>
      </c>
      <c r="G22" s="70">
        <v>4884</v>
      </c>
      <c r="H22" s="70">
        <v>4204</v>
      </c>
      <c r="I22" s="70">
        <v>6896107.423266001</v>
      </c>
      <c r="J22" s="70">
        <v>1058074.0415574897</v>
      </c>
      <c r="K22" s="70">
        <v>2142468.75</v>
      </c>
      <c r="L22" s="70">
        <v>3917100.98</v>
      </c>
      <c r="M22" s="70">
        <v>14253.87</v>
      </c>
      <c r="N22" s="54">
        <f>SUM(K22:M22)</f>
        <v>6073823.6000000006</v>
      </c>
      <c r="O22" s="70">
        <v>984200.08885801793</v>
      </c>
      <c r="P22" s="70">
        <v>5107659.4475690052</v>
      </c>
      <c r="Q22" s="70">
        <v>4435277.5162518788</v>
      </c>
      <c r="R22" s="70">
        <v>1276872.6100000001</v>
      </c>
      <c r="S22" s="70">
        <v>3093982.18</v>
      </c>
      <c r="T22" s="70">
        <v>552</v>
      </c>
      <c r="U22" s="41">
        <f>SUM(R22:T22)</f>
        <v>4371406.79</v>
      </c>
      <c r="V22" s="70">
        <v>984286.96200000006</v>
      </c>
      <c r="W22" s="70">
        <v>3093982.18</v>
      </c>
      <c r="X22" s="70">
        <v>552</v>
      </c>
      <c r="Y22" s="41">
        <f>SUM(V22:X22)</f>
        <v>4078821.142</v>
      </c>
      <c r="Z22" s="70">
        <v>4374563.6663000006</v>
      </c>
      <c r="AA22" s="71">
        <v>4080296.4183000005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9735</v>
      </c>
      <c r="D24" s="49">
        <f t="shared" si="7"/>
        <v>809459</v>
      </c>
      <c r="E24" s="49">
        <f t="shared" si="7"/>
        <v>9</v>
      </c>
      <c r="F24" s="49">
        <f>SUM(F25:F27)</f>
        <v>819203</v>
      </c>
      <c r="G24" s="49">
        <f t="shared" si="7"/>
        <v>86292</v>
      </c>
      <c r="H24" s="49">
        <f t="shared" si="7"/>
        <v>819172</v>
      </c>
      <c r="I24" s="49">
        <f t="shared" si="7"/>
        <v>2705487.1538667791</v>
      </c>
      <c r="J24" s="49">
        <f t="shared" si="7"/>
        <v>0</v>
      </c>
      <c r="K24" s="49">
        <f t="shared" si="7"/>
        <v>248748.32000000007</v>
      </c>
      <c r="L24" s="49">
        <f t="shared" si="7"/>
        <v>2375460.2777777794</v>
      </c>
      <c r="M24" s="49">
        <f t="shared" si="7"/>
        <v>1038.7</v>
      </c>
      <c r="N24" s="49">
        <f t="shared" si="7"/>
        <v>2625247.2977777794</v>
      </c>
      <c r="O24" s="49">
        <f t="shared" si="7"/>
        <v>0</v>
      </c>
      <c r="P24" s="49">
        <f t="shared" si="7"/>
        <v>2579312.5330150956</v>
      </c>
      <c r="Q24" s="49">
        <f t="shared" si="7"/>
        <v>2579312.5330150956</v>
      </c>
      <c r="R24" s="49">
        <f t="shared" si="7"/>
        <v>235998.56444444446</v>
      </c>
      <c r="S24" s="49">
        <f t="shared" si="7"/>
        <v>749825.31519607862</v>
      </c>
      <c r="T24" s="49">
        <f t="shared" si="7"/>
        <v>0</v>
      </c>
      <c r="U24" s="49">
        <f t="shared" si="7"/>
        <v>985823.87964052311</v>
      </c>
      <c r="V24" s="49">
        <f t="shared" si="7"/>
        <v>235998.56444444446</v>
      </c>
      <c r="W24" s="49">
        <f t="shared" si="7"/>
        <v>749825.31519607862</v>
      </c>
      <c r="X24" s="49">
        <f t="shared" si="7"/>
        <v>0</v>
      </c>
      <c r="Y24" s="49">
        <f t="shared" si="7"/>
        <v>985823.87964052311</v>
      </c>
      <c r="Z24" s="49">
        <f t="shared" si="7"/>
        <v>980959.7130980395</v>
      </c>
      <c r="AA24" s="184">
        <f t="shared" si="7"/>
        <v>980959.7130980395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8299</v>
      </c>
      <c r="D25" s="41">
        <v>806826</v>
      </c>
      <c r="E25" s="41">
        <v>0</v>
      </c>
      <c r="F25" s="41">
        <f>SUM(C25:E25)</f>
        <v>815125</v>
      </c>
      <c r="G25" s="70">
        <v>81581</v>
      </c>
      <c r="H25" s="70">
        <v>815125</v>
      </c>
      <c r="I25" s="70">
        <v>2057213.7777777794</v>
      </c>
      <c r="J25" s="70">
        <v>0</v>
      </c>
      <c r="K25" s="70">
        <v>70646.500000000058</v>
      </c>
      <c r="L25" s="70">
        <v>1986567.2777777794</v>
      </c>
      <c r="M25" s="70">
        <v>0</v>
      </c>
      <c r="N25" s="54">
        <f>SUM(K25:M25)</f>
        <v>2057213.7777777794</v>
      </c>
      <c r="O25" s="70">
        <v>0</v>
      </c>
      <c r="P25" s="70">
        <v>2035866.7885150968</v>
      </c>
      <c r="Q25" s="70">
        <v>2035866.7885150968</v>
      </c>
      <c r="R25" s="70">
        <v>5635.1444444444487</v>
      </c>
      <c r="S25" s="70">
        <v>245791.58519607867</v>
      </c>
      <c r="T25" s="70">
        <v>0</v>
      </c>
      <c r="U25" s="41">
        <f>SUM(R25:T25)</f>
        <v>251426.72964052312</v>
      </c>
      <c r="V25" s="70">
        <v>5635.1444444444487</v>
      </c>
      <c r="W25" s="70">
        <v>245791.58519607867</v>
      </c>
      <c r="X25" s="70">
        <v>0</v>
      </c>
      <c r="Y25" s="41">
        <f>SUM(V25:X25)</f>
        <v>251426.72964052312</v>
      </c>
      <c r="Z25" s="70">
        <v>255274.07009803949</v>
      </c>
      <c r="AA25" s="71">
        <v>255274.07009803949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1405</v>
      </c>
      <c r="D26" s="104">
        <v>2633</v>
      </c>
      <c r="E26" s="104">
        <v>9</v>
      </c>
      <c r="F26" s="104">
        <f>SUM(C26:E26)</f>
        <v>4047</v>
      </c>
      <c r="G26" s="104">
        <v>4707</v>
      </c>
      <c r="H26" s="70">
        <v>4047</v>
      </c>
      <c r="I26" s="104">
        <v>645245.76108899969</v>
      </c>
      <c r="J26" s="104">
        <v>0</v>
      </c>
      <c r="K26" s="104">
        <v>179078.07</v>
      </c>
      <c r="L26" s="104">
        <v>388893</v>
      </c>
      <c r="M26" s="104">
        <v>1038.7</v>
      </c>
      <c r="N26" s="39">
        <f>SUM(K26:M26)</f>
        <v>569009.77</v>
      </c>
      <c r="O26" s="104">
        <v>0</v>
      </c>
      <c r="P26" s="104">
        <v>522913.03467999905</v>
      </c>
      <c r="Q26" s="104">
        <v>522913.03467999905</v>
      </c>
      <c r="R26" s="104">
        <v>185050.79</v>
      </c>
      <c r="S26" s="104">
        <v>504033.73</v>
      </c>
      <c r="T26" s="104">
        <v>0</v>
      </c>
      <c r="U26" s="104">
        <f>SUM(R26:T26)</f>
        <v>689084.52</v>
      </c>
      <c r="V26" s="104">
        <v>185050.79</v>
      </c>
      <c r="W26" s="104">
        <v>504033.73</v>
      </c>
      <c r="X26" s="104">
        <v>0</v>
      </c>
      <c r="Y26" s="104">
        <f>SUM(V26:X26)</f>
        <v>689084.52</v>
      </c>
      <c r="Z26" s="104">
        <v>722688.11300000001</v>
      </c>
      <c r="AA26" s="105">
        <v>722688.11300000001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31</v>
      </c>
      <c r="D27" s="50">
        <v>0</v>
      </c>
      <c r="E27" s="50">
        <v>0</v>
      </c>
      <c r="F27" s="50">
        <f>SUM(C27:E27)</f>
        <v>31</v>
      </c>
      <c r="G27" s="96">
        <v>4</v>
      </c>
      <c r="H27" s="30"/>
      <c r="I27" s="96">
        <v>3027.6149999999998</v>
      </c>
      <c r="J27" s="96">
        <v>0</v>
      </c>
      <c r="K27" s="96">
        <v>-976.25</v>
      </c>
      <c r="L27" s="96">
        <v>0</v>
      </c>
      <c r="M27" s="96">
        <v>0</v>
      </c>
      <c r="N27" s="61">
        <f>SUM(K27:M27)</f>
        <v>-976.25</v>
      </c>
      <c r="O27" s="96">
        <v>0</v>
      </c>
      <c r="P27" s="96">
        <v>20532.70982</v>
      </c>
      <c r="Q27" s="96">
        <v>20532.70982</v>
      </c>
      <c r="R27" s="96">
        <v>45312.63</v>
      </c>
      <c r="S27" s="96">
        <v>0</v>
      </c>
      <c r="T27" s="96">
        <v>0</v>
      </c>
      <c r="U27" s="50">
        <f>SUM(R27:T27)</f>
        <v>45312.63</v>
      </c>
      <c r="V27" s="96">
        <v>45312.63</v>
      </c>
      <c r="W27" s="96">
        <v>0</v>
      </c>
      <c r="X27" s="96">
        <v>0</v>
      </c>
      <c r="Y27" s="50">
        <f>SUM(V27:X27)</f>
        <v>45312.63</v>
      </c>
      <c r="Z27" s="96">
        <v>2997.5299999999988</v>
      </c>
      <c r="AA27" s="97">
        <v>2997.5299999999988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1</v>
      </c>
      <c r="D29" s="51">
        <v>0</v>
      </c>
      <c r="E29" s="51">
        <v>0</v>
      </c>
      <c r="F29" s="51">
        <f>SUM(C29:E29)</f>
        <v>1</v>
      </c>
      <c r="G29" s="13">
        <v>1</v>
      </c>
      <c r="H29" s="34">
        <v>1</v>
      </c>
      <c r="I29" s="13">
        <v>112467.6</v>
      </c>
      <c r="J29" s="13">
        <v>102666.852</v>
      </c>
      <c r="K29" s="13">
        <v>112467.6</v>
      </c>
      <c r="L29" s="13">
        <v>0</v>
      </c>
      <c r="M29" s="13">
        <v>0</v>
      </c>
      <c r="N29" s="62">
        <f>SUM(K29:M29)</f>
        <v>112467.6</v>
      </c>
      <c r="O29" s="13">
        <v>102666.852</v>
      </c>
      <c r="P29" s="13">
        <v>89109.783457000012</v>
      </c>
      <c r="Q29" s="13">
        <v>78567.580924325404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0</v>
      </c>
      <c r="AA29" s="20">
        <v>0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1</v>
      </c>
      <c r="D30" s="49">
        <f t="shared" si="9"/>
        <v>0</v>
      </c>
      <c r="E30" s="49">
        <f t="shared" si="9"/>
        <v>0</v>
      </c>
      <c r="F30" s="49">
        <f>SUM(F31:F32)</f>
        <v>1</v>
      </c>
      <c r="G30" s="49">
        <f t="shared" si="9"/>
        <v>1</v>
      </c>
      <c r="H30" s="29"/>
      <c r="I30" s="49">
        <f t="shared" si="9"/>
        <v>52217.1</v>
      </c>
      <c r="J30" s="49">
        <f t="shared" si="9"/>
        <v>47664.84</v>
      </c>
      <c r="K30" s="49">
        <f t="shared" si="9"/>
        <v>52217.1</v>
      </c>
      <c r="L30" s="49">
        <f t="shared" si="9"/>
        <v>0</v>
      </c>
      <c r="M30" s="49">
        <f t="shared" si="9"/>
        <v>0</v>
      </c>
      <c r="N30" s="49">
        <f t="shared" si="9"/>
        <v>52217.1</v>
      </c>
      <c r="O30" s="49">
        <f t="shared" si="9"/>
        <v>47664.84</v>
      </c>
      <c r="P30" s="49">
        <f t="shared" si="9"/>
        <v>49771.248810999998</v>
      </c>
      <c r="Q30" s="49">
        <f t="shared" si="9"/>
        <v>5286.5944970543496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4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1</v>
      </c>
      <c r="D32" s="110">
        <v>0</v>
      </c>
      <c r="E32" s="110">
        <v>0</v>
      </c>
      <c r="F32" s="110">
        <f>SUM(C32:E32)</f>
        <v>1</v>
      </c>
      <c r="G32" s="110">
        <v>1</v>
      </c>
      <c r="H32" s="102"/>
      <c r="I32" s="110">
        <v>52217.1</v>
      </c>
      <c r="J32" s="110">
        <v>47664.84</v>
      </c>
      <c r="K32" s="110">
        <v>52217.1</v>
      </c>
      <c r="L32" s="110">
        <v>0</v>
      </c>
      <c r="M32" s="110">
        <v>0</v>
      </c>
      <c r="N32" s="38">
        <f>SUM(K32:M32)</f>
        <v>52217.1</v>
      </c>
      <c r="O32" s="110">
        <v>47664.84</v>
      </c>
      <c r="P32" s="110">
        <v>49771.248810999998</v>
      </c>
      <c r="Q32" s="110">
        <v>5286.5944970543496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523</v>
      </c>
      <c r="D37" s="52">
        <v>2</v>
      </c>
      <c r="E37" s="52">
        <v>0</v>
      </c>
      <c r="F37" s="52">
        <f>SUM(C37:E37)</f>
        <v>525</v>
      </c>
      <c r="G37" s="94">
        <v>58</v>
      </c>
      <c r="H37" s="32"/>
      <c r="I37" s="94">
        <v>172987.49396600013</v>
      </c>
      <c r="J37" s="94">
        <v>60006.015999999996</v>
      </c>
      <c r="K37" s="94">
        <v>171802.8</v>
      </c>
      <c r="L37" s="94">
        <v>1057.45</v>
      </c>
      <c r="M37" s="94">
        <v>0</v>
      </c>
      <c r="N37" s="63">
        <f>SUM(K37:M37)</f>
        <v>172860.25</v>
      </c>
      <c r="O37" s="94">
        <v>60006.015999999996</v>
      </c>
      <c r="P37" s="94">
        <v>206471.53918399999</v>
      </c>
      <c r="Q37" s="94">
        <v>146465.52318399999</v>
      </c>
      <c r="R37" s="94">
        <v>0</v>
      </c>
      <c r="S37" s="94">
        <v>0</v>
      </c>
      <c r="T37" s="94">
        <v>0</v>
      </c>
      <c r="U37" s="52">
        <f>SUM(R37:T37)</f>
        <v>0</v>
      </c>
      <c r="V37" s="94">
        <v>0</v>
      </c>
      <c r="W37" s="94">
        <v>0</v>
      </c>
      <c r="X37" s="94">
        <v>0</v>
      </c>
      <c r="Y37" s="52">
        <f>SUM(V37:X37)</f>
        <v>0</v>
      </c>
      <c r="Z37" s="94">
        <v>994.5</v>
      </c>
      <c r="AA37" s="95">
        <v>994.5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1617</v>
      </c>
      <c r="D38" s="48">
        <v>265</v>
      </c>
      <c r="E38" s="48">
        <v>3</v>
      </c>
      <c r="F38" s="48">
        <f>SUM(C38:E38)</f>
        <v>1885</v>
      </c>
      <c r="G38" s="88">
        <v>2551</v>
      </c>
      <c r="H38" s="33"/>
      <c r="I38" s="88">
        <v>1229492.4801149976</v>
      </c>
      <c r="J38" s="88">
        <v>520701.00556013116</v>
      </c>
      <c r="K38" s="88">
        <v>1042046.49</v>
      </c>
      <c r="L38" s="88">
        <v>64700.73</v>
      </c>
      <c r="M38" s="88">
        <v>1185</v>
      </c>
      <c r="N38" s="60">
        <f>SUM(K38:M38)</f>
        <v>1107932.22</v>
      </c>
      <c r="O38" s="88">
        <v>518018.23520396685</v>
      </c>
      <c r="P38" s="88">
        <v>1193528.3221239992</v>
      </c>
      <c r="Q38" s="88">
        <v>708049.98667523987</v>
      </c>
      <c r="R38" s="88">
        <v>109918.92</v>
      </c>
      <c r="S38" s="88">
        <v>32029.82</v>
      </c>
      <c r="T38" s="88">
        <v>0</v>
      </c>
      <c r="U38" s="48">
        <f>SUM(R38:T38)</f>
        <v>141948.74</v>
      </c>
      <c r="V38" s="88">
        <v>109918.92</v>
      </c>
      <c r="W38" s="88">
        <v>32029.82</v>
      </c>
      <c r="X38" s="88">
        <v>0</v>
      </c>
      <c r="Y38" s="48">
        <f>SUM(V38:X38)</f>
        <v>141948.74</v>
      </c>
      <c r="Z38" s="88">
        <v>295582.22000000003</v>
      </c>
      <c r="AA38" s="89">
        <v>295582.21999999997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1620</v>
      </c>
      <c r="D39" s="48">
        <v>2594</v>
      </c>
      <c r="E39" s="48">
        <v>9</v>
      </c>
      <c r="F39" s="48">
        <f>SUM(C39:E39)</f>
        <v>4223</v>
      </c>
      <c r="G39" s="88">
        <v>4896</v>
      </c>
      <c r="H39" s="33"/>
      <c r="I39" s="88">
        <v>125443.27897999946</v>
      </c>
      <c r="J39" s="88">
        <v>361.44405737704915</v>
      </c>
      <c r="K39" s="88">
        <v>26321.63</v>
      </c>
      <c r="L39" s="88">
        <v>80415.75</v>
      </c>
      <c r="M39" s="88">
        <v>15.5</v>
      </c>
      <c r="N39" s="60">
        <f>SUM(K39:M39)</f>
        <v>106752.88</v>
      </c>
      <c r="O39" s="88">
        <v>361.44405737704915</v>
      </c>
      <c r="P39" s="88">
        <v>94972.216401999816</v>
      </c>
      <c r="Q39" s="88">
        <v>87637.133988458343</v>
      </c>
      <c r="R39" s="88">
        <v>15869</v>
      </c>
      <c r="S39" s="88">
        <v>48482</v>
      </c>
      <c r="T39" s="88">
        <v>55</v>
      </c>
      <c r="U39" s="48">
        <f>SUM(R39:T39)</f>
        <v>64406</v>
      </c>
      <c r="V39" s="88">
        <v>15869</v>
      </c>
      <c r="W39" s="88">
        <v>48482</v>
      </c>
      <c r="X39" s="88">
        <v>55</v>
      </c>
      <c r="Y39" s="48">
        <f>SUM(V39:X39)</f>
        <v>64406</v>
      </c>
      <c r="Z39" s="88">
        <v>64460.288999999997</v>
      </c>
      <c r="AA39" s="89">
        <v>64460.288999999997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253</v>
      </c>
      <c r="D40" s="49">
        <f t="shared" si="13"/>
        <v>0</v>
      </c>
      <c r="E40" s="49">
        <f t="shared" si="13"/>
        <v>0</v>
      </c>
      <c r="F40" s="49">
        <f>SUM(F41:F43)</f>
        <v>253</v>
      </c>
      <c r="G40" s="49">
        <f t="shared" si="13"/>
        <v>204</v>
      </c>
      <c r="H40" s="33"/>
      <c r="I40" s="49">
        <f t="shared" si="13"/>
        <v>353294.63550000003</v>
      </c>
      <c r="J40" s="49">
        <f t="shared" si="13"/>
        <v>648184.7976608735</v>
      </c>
      <c r="K40" s="49">
        <f t="shared" si="13"/>
        <v>347276.98000000004</v>
      </c>
      <c r="L40" s="49">
        <f t="shared" si="13"/>
        <v>0</v>
      </c>
      <c r="M40" s="49">
        <f t="shared" si="13"/>
        <v>0</v>
      </c>
      <c r="N40" s="49">
        <f t="shared" si="13"/>
        <v>347276.98000000004</v>
      </c>
      <c r="O40" s="49">
        <f t="shared" si="13"/>
        <v>645476.42026716063</v>
      </c>
      <c r="P40" s="49">
        <f t="shared" si="13"/>
        <v>848078.05185299972</v>
      </c>
      <c r="Q40" s="49">
        <f t="shared" si="13"/>
        <v>-61008.459814651396</v>
      </c>
      <c r="R40" s="49">
        <f t="shared" si="13"/>
        <v>12038349.82</v>
      </c>
      <c r="S40" s="49">
        <f t="shared" si="13"/>
        <v>0</v>
      </c>
      <c r="T40" s="49">
        <f t="shared" si="13"/>
        <v>0</v>
      </c>
      <c r="U40" s="49">
        <f t="shared" si="13"/>
        <v>12038349.82</v>
      </c>
      <c r="V40" s="49">
        <f t="shared" si="13"/>
        <v>1621569.9000000004</v>
      </c>
      <c r="W40" s="49">
        <f t="shared" si="13"/>
        <v>0</v>
      </c>
      <c r="X40" s="49">
        <f t="shared" si="13"/>
        <v>0</v>
      </c>
      <c r="Y40" s="49">
        <f t="shared" si="13"/>
        <v>1621569.9000000004</v>
      </c>
      <c r="Z40" s="49">
        <f t="shared" si="13"/>
        <v>3865273.7087400029</v>
      </c>
      <c r="AA40" s="184">
        <f t="shared" si="13"/>
        <v>1110589.1072000794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2</v>
      </c>
      <c r="D41" s="53">
        <v>0</v>
      </c>
      <c r="E41" s="53">
        <v>0</v>
      </c>
      <c r="F41" s="53">
        <f>SUM(C41:E41)</f>
        <v>2</v>
      </c>
      <c r="G41" s="99">
        <v>5</v>
      </c>
      <c r="H41" s="31"/>
      <c r="I41" s="99">
        <v>58837.8</v>
      </c>
      <c r="J41" s="99">
        <v>29418.9</v>
      </c>
      <c r="K41" s="99">
        <v>58837.8</v>
      </c>
      <c r="L41" s="99">
        <v>0</v>
      </c>
      <c r="M41" s="99">
        <v>0</v>
      </c>
      <c r="N41" s="64">
        <f>SUM(K41:M41)</f>
        <v>58837.8</v>
      </c>
      <c r="O41" s="99">
        <v>29418.9</v>
      </c>
      <c r="P41" s="99">
        <v>68891.154103000008</v>
      </c>
      <c r="Q41" s="99">
        <v>29596.526671117703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-5751.36</v>
      </c>
      <c r="AA41" s="100">
        <v>-2875.68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248</v>
      </c>
      <c r="D42" s="104">
        <v>0</v>
      </c>
      <c r="E42" s="104">
        <v>0</v>
      </c>
      <c r="F42" s="104">
        <f>SUM(C42:E42)</f>
        <v>248</v>
      </c>
      <c r="G42" s="104">
        <v>188</v>
      </c>
      <c r="H42" s="102"/>
      <c r="I42" s="104">
        <v>269145.56550000003</v>
      </c>
      <c r="J42" s="104">
        <v>606110.26266087347</v>
      </c>
      <c r="K42" s="104">
        <v>263349.53000000003</v>
      </c>
      <c r="L42" s="104">
        <v>0</v>
      </c>
      <c r="M42" s="104">
        <v>0</v>
      </c>
      <c r="N42" s="39">
        <f>SUM(K42:M42)</f>
        <v>263349.53000000003</v>
      </c>
      <c r="O42" s="104">
        <v>603512.69311894593</v>
      </c>
      <c r="P42" s="104">
        <v>736240.36616499978</v>
      </c>
      <c r="Q42" s="104">
        <v>-112078.25126095</v>
      </c>
      <c r="R42" s="104">
        <v>12038349.82</v>
      </c>
      <c r="S42" s="104">
        <v>0</v>
      </c>
      <c r="T42" s="104">
        <v>0</v>
      </c>
      <c r="U42" s="104">
        <f>SUM(R42:T42)</f>
        <v>12038349.82</v>
      </c>
      <c r="V42" s="104">
        <v>1621569.9000000004</v>
      </c>
      <c r="W42" s="104">
        <v>0</v>
      </c>
      <c r="X42" s="104">
        <v>0</v>
      </c>
      <c r="Y42" s="104">
        <f>SUM(V42:X42)</f>
        <v>1621569.9000000004</v>
      </c>
      <c r="Z42" s="104">
        <v>3871025.0687400028</v>
      </c>
      <c r="AA42" s="105">
        <v>1113464.7872000793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3</v>
      </c>
      <c r="D43" s="50">
        <v>0</v>
      </c>
      <c r="E43" s="50">
        <v>0</v>
      </c>
      <c r="F43" s="50">
        <f>SUM(C43:E43)</f>
        <v>3</v>
      </c>
      <c r="G43" s="96">
        <v>11</v>
      </c>
      <c r="H43" s="30"/>
      <c r="I43" s="96">
        <v>25311.27</v>
      </c>
      <c r="J43" s="96">
        <v>12655.635</v>
      </c>
      <c r="K43" s="96">
        <v>25089.65</v>
      </c>
      <c r="L43" s="96">
        <v>0</v>
      </c>
      <c r="M43" s="96">
        <v>0</v>
      </c>
      <c r="N43" s="61">
        <f>SUM(K43:M43)</f>
        <v>25089.65</v>
      </c>
      <c r="O43" s="96">
        <v>12544.827148214687</v>
      </c>
      <c r="P43" s="96">
        <v>42946.531585000004</v>
      </c>
      <c r="Q43" s="96">
        <v>21473.264775180905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0</v>
      </c>
      <c r="AA43" s="97">
        <v>0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-187.01456699999835</v>
      </c>
      <c r="AA44" s="89">
        <v>-187.01456699999835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2227</v>
      </c>
      <c r="D45" s="49">
        <f t="shared" si="15"/>
        <v>168</v>
      </c>
      <c r="E45" s="49">
        <f t="shared" si="15"/>
        <v>195</v>
      </c>
      <c r="F45" s="49">
        <f>SUM(F46:F48)</f>
        <v>2590</v>
      </c>
      <c r="G45" s="49">
        <f t="shared" si="15"/>
        <v>2904</v>
      </c>
      <c r="H45" s="33"/>
      <c r="I45" s="49">
        <f t="shared" si="15"/>
        <v>532285.10786900006</v>
      </c>
      <c r="J45" s="49">
        <f t="shared" si="15"/>
        <v>126645.01939999998</v>
      </c>
      <c r="K45" s="49">
        <f t="shared" si="15"/>
        <v>469803.82999999996</v>
      </c>
      <c r="L45" s="49">
        <f t="shared" si="15"/>
        <v>24192.58</v>
      </c>
      <c r="M45" s="49">
        <f t="shared" si="15"/>
        <v>8326.14</v>
      </c>
      <c r="N45" s="49">
        <f t="shared" si="15"/>
        <v>502322.55</v>
      </c>
      <c r="O45" s="49">
        <f t="shared" si="15"/>
        <v>126645.01939999998</v>
      </c>
      <c r="P45" s="49">
        <f t="shared" si="15"/>
        <v>452145.8094679995</v>
      </c>
      <c r="Q45" s="49">
        <f t="shared" si="15"/>
        <v>355059.07375997887</v>
      </c>
      <c r="R45" s="49">
        <f t="shared" si="15"/>
        <v>7000</v>
      </c>
      <c r="S45" s="49">
        <f t="shared" si="15"/>
        <v>0</v>
      </c>
      <c r="T45" s="49">
        <f t="shared" si="15"/>
        <v>0</v>
      </c>
      <c r="U45" s="49">
        <f t="shared" si="15"/>
        <v>7000</v>
      </c>
      <c r="V45" s="49">
        <f t="shared" si="15"/>
        <v>7000</v>
      </c>
      <c r="W45" s="49">
        <f t="shared" si="15"/>
        <v>0</v>
      </c>
      <c r="X45" s="49">
        <f t="shared" si="15"/>
        <v>0</v>
      </c>
      <c r="Y45" s="49">
        <f t="shared" si="15"/>
        <v>7000</v>
      </c>
      <c r="Z45" s="49">
        <f t="shared" si="15"/>
        <v>8133.1009220000014</v>
      </c>
      <c r="AA45" s="184">
        <f t="shared" si="15"/>
        <v>8133.1009220000014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2161</v>
      </c>
      <c r="D46" s="107">
        <v>37</v>
      </c>
      <c r="E46" s="107">
        <v>194</v>
      </c>
      <c r="F46" s="107">
        <f>SUM(C46:E46)</f>
        <v>2392</v>
      </c>
      <c r="G46" s="107">
        <v>2658</v>
      </c>
      <c r="H46" s="31"/>
      <c r="I46" s="107">
        <v>234715.4</v>
      </c>
      <c r="J46" s="107">
        <v>34015.074999999997</v>
      </c>
      <c r="K46" s="107">
        <v>184904.61</v>
      </c>
      <c r="L46" s="107">
        <v>13362.96</v>
      </c>
      <c r="M46" s="107">
        <v>8176.14</v>
      </c>
      <c r="N46" s="40">
        <f>SUM(K46:M46)</f>
        <v>206443.71</v>
      </c>
      <c r="O46" s="107">
        <v>34015.074999999997</v>
      </c>
      <c r="P46" s="107">
        <v>198823.73184899945</v>
      </c>
      <c r="Q46" s="107">
        <v>164883.73872965103</v>
      </c>
      <c r="R46" s="107">
        <v>5500</v>
      </c>
      <c r="S46" s="107">
        <v>0</v>
      </c>
      <c r="T46" s="107">
        <v>0</v>
      </c>
      <c r="U46" s="107">
        <f>SUM(R46:T46)</f>
        <v>5500</v>
      </c>
      <c r="V46" s="107">
        <v>5500</v>
      </c>
      <c r="W46" s="107">
        <v>0</v>
      </c>
      <c r="X46" s="107">
        <v>0</v>
      </c>
      <c r="Y46" s="107">
        <f>SUM(V46:X46)</f>
        <v>5500</v>
      </c>
      <c r="Z46" s="107">
        <v>6701</v>
      </c>
      <c r="AA46" s="108">
        <v>6701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4</v>
      </c>
      <c r="D47" s="42">
        <v>0</v>
      </c>
      <c r="E47" s="42">
        <v>0</v>
      </c>
      <c r="F47" s="42">
        <f>SUM(C47:E47)</f>
        <v>4</v>
      </c>
      <c r="G47" s="73">
        <v>5</v>
      </c>
      <c r="H47" s="102"/>
      <c r="I47" s="73">
        <v>1790</v>
      </c>
      <c r="J47" s="73">
        <v>0</v>
      </c>
      <c r="K47" s="73">
        <v>1650.27</v>
      </c>
      <c r="L47" s="73">
        <v>0</v>
      </c>
      <c r="M47" s="73">
        <v>0</v>
      </c>
      <c r="N47" s="55">
        <f>SUM(K47:M47)</f>
        <v>1650.27</v>
      </c>
      <c r="O47" s="73">
        <v>0</v>
      </c>
      <c r="P47" s="73">
        <v>1619.4126669999998</v>
      </c>
      <c r="Q47" s="73">
        <v>1619.4126669999998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62</v>
      </c>
      <c r="D48" s="50">
        <v>131</v>
      </c>
      <c r="E48" s="50">
        <v>1</v>
      </c>
      <c r="F48" s="50">
        <f>SUM(C48:E48)</f>
        <v>194</v>
      </c>
      <c r="G48" s="96">
        <v>241</v>
      </c>
      <c r="H48" s="102"/>
      <c r="I48" s="96">
        <v>295779.70786900003</v>
      </c>
      <c r="J48" s="96">
        <v>92629.944399999978</v>
      </c>
      <c r="K48" s="96">
        <v>283248.95</v>
      </c>
      <c r="L48" s="96">
        <v>10829.62</v>
      </c>
      <c r="M48" s="96">
        <v>150</v>
      </c>
      <c r="N48" s="61">
        <f>SUM(K48:M48)</f>
        <v>294228.57</v>
      </c>
      <c r="O48" s="96">
        <v>92629.944399999978</v>
      </c>
      <c r="P48" s="96">
        <v>251702.66495200002</v>
      </c>
      <c r="Q48" s="96">
        <v>188555.92236332787</v>
      </c>
      <c r="R48" s="96">
        <v>1500</v>
      </c>
      <c r="S48" s="96">
        <v>0</v>
      </c>
      <c r="T48" s="96">
        <v>0</v>
      </c>
      <c r="U48" s="50">
        <f>SUM(R48:T48)</f>
        <v>1500</v>
      </c>
      <c r="V48" s="96">
        <v>1500</v>
      </c>
      <c r="W48" s="96">
        <v>0</v>
      </c>
      <c r="X48" s="96">
        <v>0</v>
      </c>
      <c r="Y48" s="50">
        <f>SUM(V48:X48)</f>
        <v>1500</v>
      </c>
      <c r="Z48" s="96">
        <v>1432.1009220000014</v>
      </c>
      <c r="AA48" s="97">
        <v>1432.1009220000014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38" t="s">
        <v>69</v>
      </c>
      <c r="B50" s="239"/>
      <c r="C50" s="37">
        <f>C11+C16+C17+C20+C21+C24+C28+C29+C30+C33+C34+C37+C38+C39+C40+C44+C45+C49</f>
        <v>182731</v>
      </c>
      <c r="D50" s="14">
        <f>D11+D16+D17+D20+D21+D24+D28+D29+D30+D33+D34+D37+D38+D39+D40+D44+D45+D49</f>
        <v>833058</v>
      </c>
      <c r="E50" s="14">
        <f>E11+E16+E17+E20+E21+E24+E28+E29+E30+E33+E34+E37+E38+E39+E40+E44+E45+E49</f>
        <v>23930</v>
      </c>
      <c r="F50" s="14">
        <f>F11+F16+F17+F20+F21+F24+F28+F29+F30+F33+F34+F37+F38+F39+F40+F44+F45+F49</f>
        <v>1039719</v>
      </c>
      <c r="G50" s="14">
        <f>G11+G16+G17+G20+G21+G24+G28+G29+G30+G33+G34+G37+G38+G39+G40+G44+G45+G49</f>
        <v>306673</v>
      </c>
      <c r="H50" s="14">
        <f t="shared" ref="H50:AL50" si="17">H11+H16+H17+H20+H21+H24+H28+H29+H30+H33+H34+H37+H38+H39+H40+H44+H45+H49</f>
        <v>823377</v>
      </c>
      <c r="I50" s="14">
        <f t="shared" si="17"/>
        <v>75702849.450856715</v>
      </c>
      <c r="J50" s="14">
        <f t="shared" si="17"/>
        <v>3046404.9078683029</v>
      </c>
      <c r="K50" s="14">
        <f t="shared" si="17"/>
        <v>48177275.400000006</v>
      </c>
      <c r="L50" s="14">
        <f t="shared" si="17"/>
        <v>11709464.167777779</v>
      </c>
      <c r="M50" s="14">
        <f t="shared" si="17"/>
        <v>8543982.9299999997</v>
      </c>
      <c r="N50" s="14">
        <f t="shared" si="17"/>
        <v>68430722.49777779</v>
      </c>
      <c r="O50" s="14">
        <f t="shared" si="17"/>
        <v>2762987.9316820255</v>
      </c>
      <c r="P50" s="14">
        <f t="shared" si="17"/>
        <v>62003654.952823021</v>
      </c>
      <c r="Q50" s="14">
        <f t="shared" si="17"/>
        <v>59434219.496062793</v>
      </c>
      <c r="R50" s="14">
        <f t="shared" si="17"/>
        <v>43228611.144444451</v>
      </c>
      <c r="S50" s="14">
        <f t="shared" si="17"/>
        <v>5560961.8051960785</v>
      </c>
      <c r="T50" s="14">
        <f t="shared" si="17"/>
        <v>6928319.4100000001</v>
      </c>
      <c r="U50" s="14">
        <f>U11+U16+U17+U20+U21+U24+U28+U29+U30+U33+U34+U37+U38+U39+U40+U44+U45+U49</f>
        <v>55717892.359640524</v>
      </c>
      <c r="V50" s="14">
        <f t="shared" si="17"/>
        <v>32501894.102444448</v>
      </c>
      <c r="W50" s="14">
        <f t="shared" si="17"/>
        <v>5560961.8051960785</v>
      </c>
      <c r="X50" s="14">
        <f t="shared" si="17"/>
        <v>6928319.4100000001</v>
      </c>
      <c r="Y50" s="14">
        <f t="shared" si="17"/>
        <v>44991175.317640521</v>
      </c>
      <c r="Z50" s="14">
        <f t="shared" si="17"/>
        <v>48665789.917576037</v>
      </c>
      <c r="AA50" s="15">
        <f t="shared" si="17"/>
        <v>45626915.437036119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2023-11-19T10:59:59Z</dcterms:modified>
</cp:coreProperties>
</file>