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3\6 ივნისი\საიტზე ასატვირთი\"/>
    </mc:Choice>
  </mc:AlternateContent>
  <xr:revisionPtr revIDLastSave="0" documentId="13_ncr:1_{7C84D875-E9D5-4132-82B4-744C963A7BEE}" xr6:coauthVersionLast="46" xr6:coauthVersionMax="47" xr10:uidLastSave="{00000000-0000-0000-0000-000000000000}"/>
  <bookViews>
    <workbookView xWindow="28680" yWindow="-120" windowWidth="29040" windowHeight="1599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U45" i="21" s="1"/>
  <c r="N47" i="21"/>
  <c r="N45" i="21" s="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U40" i="21" s="1"/>
  <c r="N42" i="21"/>
  <c r="F42" i="21"/>
  <c r="F40" i="21" s="1"/>
  <c r="Y41" i="21"/>
  <c r="U41" i="21"/>
  <c r="N41" i="21"/>
  <c r="N40" i="21" s="1"/>
  <c r="F41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Y34" i="21" s="1"/>
  <c r="U35" i="21"/>
  <c r="N35" i="21"/>
  <c r="N34" i="21" s="1"/>
  <c r="F35" i="21"/>
  <c r="F34" i="21" s="1"/>
  <c r="AA34" i="21"/>
  <c r="Z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F30" i="21" s="1"/>
  <c r="Y31" i="21"/>
  <c r="U31" i="21"/>
  <c r="N31" i="21"/>
  <c r="N30" i="21" s="1"/>
  <c r="F31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U25" i="21"/>
  <c r="N25" i="21"/>
  <c r="N24" i="21" s="1"/>
  <c r="F25" i="21"/>
  <c r="F24" i="21" s="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Y21" i="21" s="1"/>
  <c r="U22" i="21"/>
  <c r="N22" i="21"/>
  <c r="N21" i="21" s="1"/>
  <c r="F22" i="2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Y17" i="21" s="1"/>
  <c r="U18" i="21"/>
  <c r="N18" i="21"/>
  <c r="F18" i="21"/>
  <c r="AA17" i="21"/>
  <c r="Z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Y11" i="21" s="1"/>
  <c r="U12" i="21"/>
  <c r="U11" i="21" s="1"/>
  <c r="N12" i="21"/>
  <c r="F12" i="21"/>
  <c r="AA11" i="21"/>
  <c r="Z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C11" i="21"/>
  <c r="E38" i="27"/>
  <c r="E35" i="27"/>
  <c r="E29" i="27"/>
  <c r="E19" i="27"/>
  <c r="E13" i="27"/>
  <c r="E50" i="26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 l="1"/>
  <c r="E22" i="27"/>
  <c r="N50" i="21"/>
  <c r="U50" i="21"/>
  <c r="Y50" i="21"/>
  <c r="F50" i="21"/>
  <c r="E43" i="27" l="1"/>
  <c r="E72" i="27" s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<sst xmlns="http://schemas.openxmlformats.org/spreadsheetml/2006/main" count="330" uniqueCount="245">
  <si>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</si>
  <si>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</si>
  <si>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</si>
  <si>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</si>
  <si>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</si>
  <si>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</si>
  <si>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</si>
  <si>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</si>
  <si>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</si>
  <si>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</si>
  <si>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</si>
  <si>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</si>
  <si>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</si>
  <si>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</si>
  <si>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</si>
  <si>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</si>
  <si>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</si>
  <si>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</si>
  <si>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</si>
  <si>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</si>
  <si>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</si>
  <si>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</si>
  <si>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</si>
  <si>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</si>
  <si>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</si>
  <si>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</si>
  <si>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</si>
  <si>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</si>
  <si>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</si>
  <si>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</si>
  <si>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</si>
  <si>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</si>
  <si>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</si>
  <si>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</si>
  <si>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</si>
  <si>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</si>
  <si>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</si>
  <si>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</si>
  <si>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</si>
  <si>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</si>
  <si>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</si>
  <si>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</si>
  <si>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</si>
  <si>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</si>
  <si>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</si>
  <si>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</si>
  <si>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</si>
  <si>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</si>
  <si>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</si>
  <si>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</si>
  <si>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</si>
  <si>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</si>
  <si>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</si>
  <si>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</si>
  <si>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</si>
  <si>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</si>
  <si>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</si>
  <si>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</si>
  <si>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</si>
  <si>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</si>
  <si>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</si>
  <si>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</si>
  <si>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</si>
  <si>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</si>
  <si>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</si>
  <si>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</si>
  <si>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</si>
  <si>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</si>
  <si>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</si>
  <si>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</si>
  <si>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</si>
  <si>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</si>
  <si>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</si>
  <si>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</si>
  <si>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</si>
  <si>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</si>
  <si>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</si>
  <si>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</si>
  <si>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</si>
  <si>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</si>
  <si>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</si>
  <si>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</si>
  <si>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</si>
  <si>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</si>
  <si>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</si>
  <si>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</si>
  <si>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</si>
  <si>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</si>
  <si>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</si>
  <si>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</si>
  <si>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</si>
  <si>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</si>
  <si>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</si>
  <si>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</si>
  <si>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</si>
  <si>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</si>
  <si>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</si>
  <si>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</si>
  <si>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</si>
  <si>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</si>
  <si>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</si>
  <si>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</si>
  <si>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</si>
  <si>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</si>
  <si>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</si>
  <si>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</si>
  <si>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</si>
  <si>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</si>
  <si>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</si>
  <si>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</si>
  <si>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</si>
  <si>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</si>
  <si>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</si>
  <si>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</si>
  <si>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</si>
  <si>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</si>
  <si>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</si>
  <si>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</si>
  <si>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</si>
  <si>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</si>
  <si>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</si>
  <si>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</si>
  <si>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</si>
  <si>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</si>
  <si>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</si>
  <si>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</si>
  <si>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</si>
  <si>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</si>
  <si>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</si>
  <si>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</si>
  <si>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</si>
  <si>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</si>
  <si>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</si>
  <si>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</si>
  <si>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</si>
  <si>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</si>
  <si>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</si>
  <si>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</si>
  <si>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</si>
  <si>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</si>
  <si>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</si>
  <si>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</si>
  <si>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</si>
  <si>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</si>
  <si>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</si>
  <si>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</si>
  <si>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</si>
  <si>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</si>
  <si>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</si>
  <si>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</si>
  <si>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</si>
  <si>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</si>
  <si>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</si>
  <si>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</si>
  <si>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</si>
  <si>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</si>
  <si>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</si>
  <si>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</si>
  <si>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</si>
  <si>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</si>
  <si>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</si>
  <si>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</si>
  <si>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</si>
  <si>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</si>
  <si>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</si>
  <si>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</si>
  <si>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</si>
  <si>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</si>
  <si>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</si>
  <si>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</si>
  <si>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</si>
  <si>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</si>
  <si>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</si>
  <si>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</si>
  <si>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</si>
  <si>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</si>
  <si>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</si>
  <si>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</si>
  <si>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</si>
  <si>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</si>
  <si>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</si>
  <si>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</si>
  <si>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</si>
  <si>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</si>
  <si>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</si>
  <si>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</si>
  <si>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</si>
  <si>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</si>
  <si>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</si>
  <si>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</si>
  <si>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</si>
  <si>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</si>
  <si>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</si>
  <si>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</si>
  <si>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</si>
  <si>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</si>
  <si>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</si>
  <si>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</si>
  <si>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</si>
  <si>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</si>
  <si>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</si>
  <si>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</si>
  <si>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</si>
  <si>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</si>
  <si>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</si>
  <si>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</si>
  <si>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</si>
  <si>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</si>
  <si>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</si>
  <si>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</si>
  <si>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</si>
  <si>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</si>
  <si>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</si>
  <si>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</si>
  <si>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</si>
  <si>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</si>
  <si>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</si>
  <si>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</si>
  <si>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</si>
  <si>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</si>
  <si>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</si>
  <si>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</si>
  <si>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</si>
  <si>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</si>
  <si>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</si>
  <si>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</si>
  <si>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</si>
  <si>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</si>
  <si>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</si>
  <si>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</si>
  <si>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</si>
  <si>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</si>
  <si>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</si>
  <si>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</si>
  <si>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</si>
  <si>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</si>
  <si>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</si>
  <si>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</si>
  <si>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</si>
  <si>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</si>
  <si>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</si>
  <si>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</si>
  <si>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</si>
  <si>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01/01/2023-30/06/2023</t>
  </si>
  <si>
    <t>ანგარიშგების თარიღი: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</si>
</sst>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Font="1" applyFill="1" applyBorder="1" applyAlignment="1">
      <alignment horizontal="center" vertical="center" wrapText="1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9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4" fillId="36" borderId="40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81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8" activePane="bottomLeft" state="frozen"/>
      <selection pane="bottomLeft" activeCell="D10" sqref="D10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5" t="s">
        <v>244</v>
      </c>
      <c r="C3" s="225"/>
      <c r="D3" s="225"/>
      <c r="E3" s="225"/>
    </row>
    <row r="4" spans="2:5">
      <c r="B4" s="113"/>
      <c r="C4" s="113"/>
    </row>
    <row r="5" spans="2:5" ht="18" customHeight="1">
      <c r="B5" s="114"/>
      <c r="C5" s="226" t="s">
        <v>84</v>
      </c>
      <c r="D5" s="227"/>
      <c r="E5" s="227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8" t="s">
        <v>89</v>
      </c>
      <c r="D9" s="228"/>
      <c r="E9" s="228"/>
    </row>
    <row r="10" spans="2:5" s="124" customFormat="1" ht="15" customHeight="1">
      <c r="B10" s="208" t="s">
        <v>90</v>
      </c>
      <c r="C10" s="209">
        <v>1</v>
      </c>
      <c r="D10" s="210" t="s">
        <v>241</v>
      </c>
      <c r="E10" s="167">
        <v>7471305.0651249904</v>
      </c>
    </row>
    <row r="11" spans="2:5" s="124" customFormat="1" ht="15" customHeight="1">
      <c r="B11" s="211" t="s">
        <v>91</v>
      </c>
      <c r="C11" s="195">
        <v>2</v>
      </c>
      <c r="D11" s="196" t="s">
        <v>92</v>
      </c>
      <c r="E11" s="164">
        <v>12170640.828553639</v>
      </c>
    </row>
    <row r="12" spans="2:5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</row>
    <row r="13" spans="2:5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</row>
    <row r="14" spans="2:5" s="124" customFormat="1" ht="30">
      <c r="B14" s="211" t="s">
        <v>97</v>
      </c>
      <c r="C14" s="195">
        <v>5</v>
      </c>
      <c r="D14" s="213" t="s">
        <v>98</v>
      </c>
      <c r="E14" s="164">
        <v>0</v>
      </c>
    </row>
    <row r="15" spans="2:5" s="124" customFormat="1" ht="15" customHeight="1">
      <c r="B15" s="211" t="s">
        <v>99</v>
      </c>
      <c r="C15" s="195">
        <v>6</v>
      </c>
      <c r="D15" s="212" t="s">
        <v>100</v>
      </c>
      <c r="E15" s="164">
        <v>39243482.095624335</v>
      </c>
    </row>
    <row r="16" spans="2:5" s="124" customFormat="1" ht="15" customHeight="1">
      <c r="B16" s="211" t="s">
        <v>101</v>
      </c>
      <c r="C16" s="195">
        <v>7</v>
      </c>
      <c r="D16" s="196" t="s">
        <v>102</v>
      </c>
      <c r="E16" s="164">
        <v>7201108.9215742182</v>
      </c>
    </row>
    <row r="17" spans="2:8" s="124" customFormat="1" ht="15" customHeight="1">
      <c r="B17" s="211" t="s">
        <v>103</v>
      </c>
      <c r="C17" s="195">
        <v>8</v>
      </c>
      <c r="D17" s="212" t="s">
        <v>104</v>
      </c>
      <c r="E17" s="164"/>
    </row>
    <row r="18" spans="2:8" s="124" customFormat="1" ht="15" customHeight="1">
      <c r="B18" s="211" t="s">
        <v>105</v>
      </c>
      <c r="C18" s="195">
        <v>9</v>
      </c>
      <c r="D18" s="196" t="s">
        <v>106</v>
      </c>
      <c r="E18" s="164">
        <v>365349.60699999996</v>
      </c>
    </row>
    <row r="19" spans="2:8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</row>
    <row r="20" spans="2:8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</row>
    <row r="21" spans="2:8" s="124" customFormat="1" ht="15" customHeight="1">
      <c r="B21" s="211" t="s">
        <v>111</v>
      </c>
      <c r="C21" s="195">
        <v>12</v>
      </c>
      <c r="D21" s="196" t="s">
        <v>112</v>
      </c>
      <c r="E21" s="164">
        <v>32302531.698043205</v>
      </c>
    </row>
    <row r="22" spans="2:8" s="124" customFormat="1" ht="15" customHeight="1">
      <c r="B22" s="211" t="s">
        <v>113</v>
      </c>
      <c r="C22" s="195">
        <v>13</v>
      </c>
      <c r="D22" s="196" t="s">
        <v>114</v>
      </c>
      <c r="E22" s="164">
        <v>411327.84942419687</v>
      </c>
    </row>
    <row r="23" spans="2:8" s="124" customFormat="1" ht="15" customHeight="1">
      <c r="B23" s="211" t="s">
        <v>115</v>
      </c>
      <c r="C23" s="195">
        <v>14</v>
      </c>
      <c r="D23" s="196" t="s">
        <v>116</v>
      </c>
      <c r="E23" s="164">
        <v>4128368.3630547132</v>
      </c>
      <c r="H23" s="168"/>
    </row>
    <row r="24" spans="2:8" s="124" customFormat="1" ht="15" customHeight="1">
      <c r="B24" s="211" t="s">
        <v>117</v>
      </c>
      <c r="C24" s="195">
        <v>15</v>
      </c>
      <c r="D24" s="196" t="s">
        <v>118</v>
      </c>
      <c r="E24" s="164">
        <v>3915365.27</v>
      </c>
      <c r="H24" s="168"/>
    </row>
    <row r="25" spans="2:8" s="124" customFormat="1" ht="15" customHeight="1">
      <c r="B25" s="211" t="s">
        <v>119</v>
      </c>
      <c r="C25" s="195">
        <v>16</v>
      </c>
      <c r="D25" s="196" t="s">
        <v>120</v>
      </c>
      <c r="E25" s="164">
        <v>422153.53640799999</v>
      </c>
      <c r="H25" s="168"/>
    </row>
    <row r="26" spans="2:8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</row>
    <row r="27" spans="2:8" s="124" customFormat="1" ht="15" customHeight="1">
      <c r="B27" s="211" t="s">
        <v>123</v>
      </c>
      <c r="C27" s="195">
        <v>18</v>
      </c>
      <c r="D27" s="214" t="s">
        <v>124</v>
      </c>
      <c r="E27" s="164">
        <v>1689837.5971204261</v>
      </c>
      <c r="H27" s="168"/>
    </row>
    <row r="28" spans="2:8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109321470.83192772</v>
      </c>
      <c r="H28" s="168"/>
    </row>
    <row r="29" spans="2:8" s="122" customFormat="1" ht="6" customHeight="1">
      <c r="B29" s="217"/>
      <c r="C29" s="199"/>
      <c r="D29" s="218"/>
      <c r="E29" s="200"/>
      <c r="H29" s="168"/>
    </row>
    <row r="30" spans="2:8" s="122" customFormat="1" ht="15.75" customHeight="1" thickBot="1">
      <c r="B30" s="217"/>
      <c r="C30" s="228" t="s">
        <v>127</v>
      </c>
      <c r="D30" s="228"/>
      <c r="E30" s="228"/>
      <c r="H30" s="168"/>
    </row>
    <row r="31" spans="2:8" s="124" customFormat="1" ht="15" customHeight="1">
      <c r="B31" s="208" t="s">
        <v>128</v>
      </c>
      <c r="C31" s="209">
        <v>20</v>
      </c>
      <c r="D31" s="219" t="s">
        <v>129</v>
      </c>
      <c r="E31" s="123">
        <v>85031915.973208293</v>
      </c>
      <c r="H31" s="168"/>
    </row>
    <row r="32" spans="2:8" s="124" customFormat="1" ht="15" customHeight="1">
      <c r="B32" s="211" t="s">
        <v>130</v>
      </c>
      <c r="C32" s="195">
        <v>21</v>
      </c>
      <c r="D32" s="220" t="s">
        <v>131</v>
      </c>
      <c r="E32" s="125">
        <v>6911305.4650891852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3871170.625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3496285.4085129881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241876.24819321019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26178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6670776.9809277188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106249508.7009314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9128050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-6897622.3944626795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-1225393.4745409829</v>
      </c>
    </row>
    <row r="49" spans="2:7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7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3071962.1309963376</v>
      </c>
    </row>
    <row r="51" spans="2:7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109321470.83192773</v>
      </c>
    </row>
    <row r="52" spans="2:7">
      <c r="G52" s="169"/>
    </row>
    <row r="54" spans="2:7">
      <c r="C54" s="229"/>
      <c r="D54" s="229"/>
      <c r="E54" s="229"/>
    </row>
    <row r="55" spans="2:7">
      <c r="C55" s="230"/>
      <c r="D55" s="230"/>
      <c r="E55" s="230"/>
    </row>
    <row r="56" spans="2:7">
      <c r="C56" s="229"/>
      <c r="D56" s="229"/>
      <c r="E56" s="229"/>
    </row>
    <row r="57" spans="2:7">
      <c r="C57" s="230"/>
      <c r="D57" s="230"/>
      <c r="E57" s="230"/>
    </row>
    <row r="58" spans="2:7" ht="15" customHeight="1">
      <c r="C58" s="229"/>
      <c r="D58" s="229"/>
      <c r="E58" s="229"/>
    </row>
    <row r="59" spans="2:7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49" activePane="bottomLeft" state="frozen"/>
      <selection activeCell="C120" sqref="C120"/>
      <selection pane="bottomLeft" activeCell="B3" sqref="B3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3" t="s">
        <v>243</v>
      </c>
      <c r="C2" s="233"/>
      <c r="D2" s="233"/>
      <c r="E2" s="233"/>
    </row>
    <row r="3" spans="2:5" ht="15" customHeight="1"/>
    <row r="4" spans="2:5" s="135" customFormat="1" ht="12.75" customHeight="1">
      <c r="D4" s="234" t="s">
        <v>167</v>
      </c>
      <c r="E4" s="234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1" t="s">
        <v>168</v>
      </c>
      <c r="D8" s="231"/>
      <c r="E8" s="231"/>
    </row>
    <row r="9" spans="2:5" ht="15" customHeight="1">
      <c r="B9" s="140" t="s">
        <v>90</v>
      </c>
      <c r="C9" s="189">
        <v>1</v>
      </c>
      <c r="D9" s="190" t="s">
        <v>169</v>
      </c>
      <c r="E9" s="162">
        <v>48563309.553333335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1229828.8537386016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8651659.0690229144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-131969.69517603982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38549851.935395777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32835609.677973863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2227802.5610000002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6429273.344719843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4997224.9490780011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799191.08777777781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31240664.424837925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-297824.1026269857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7011363.4079308668</v>
      </c>
    </row>
    <row r="23" spans="2:5" ht="9" customHeight="1">
      <c r="C23" s="199"/>
      <c r="D23" s="146"/>
      <c r="E23" s="200"/>
    </row>
    <row r="24" spans="2:5" ht="15" customHeight="1" thickBot="1">
      <c r="C24" s="231" t="s">
        <v>183</v>
      </c>
      <c r="D24" s="231"/>
      <c r="E24" s="231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419090.26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242427.14213627862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125537.51000000007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75902.821698722604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127028.42956244393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64650.12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13844.522000000001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-17791.62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-23545.49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56559.468000000008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-17911.662293816677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52557.299268627241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7063920.7071994944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1" t="s">
        <v>194</v>
      </c>
      <c r="E45" s="231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1" t="s">
        <v>199</v>
      </c>
      <c r="D51" s="231"/>
      <c r="E51" s="231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550542.56965099997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8039.71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558582.27965099993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2" t="s">
        <v>215</v>
      </c>
      <c r="D63" s="232"/>
      <c r="E63" s="232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6772686.1420000046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1345626.0395749998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128772.66959176061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612928.12000000011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169929.73366373568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182046.2434390235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-1225393.4745409829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v>0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-1225393.4745409829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35" t="s">
        <v>236</v>
      </c>
      <c r="B1" s="235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66" t="s">
        <v>82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C6" s="268" t="s">
        <v>83</v>
      </c>
      <c r="AD6" s="268"/>
      <c r="AE6" s="268"/>
      <c r="AF6" s="268"/>
      <c r="AG6" s="268"/>
      <c r="AH6" s="268"/>
      <c r="AI6" s="268"/>
      <c r="AJ6" s="268"/>
      <c r="AK6" s="268"/>
      <c r="AL6" s="268"/>
    </row>
    <row r="7" spans="1:38" ht="15.75" customHeight="1" thickBot="1"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269"/>
      <c r="AD7" s="269"/>
      <c r="AE7" s="269"/>
      <c r="AF7" s="269"/>
      <c r="AG7" s="269"/>
      <c r="AH7" s="269"/>
      <c r="AI7" s="269"/>
      <c r="AJ7" s="269"/>
      <c r="AK7" s="269"/>
      <c r="AL7" s="269"/>
    </row>
    <row r="8" spans="1:38" ht="89.25" customHeight="1">
      <c r="A8" s="236" t="s">
        <v>23</v>
      </c>
      <c r="B8" s="239" t="s">
        <v>70</v>
      </c>
      <c r="C8" s="245" t="s">
        <v>22</v>
      </c>
      <c r="D8" s="246"/>
      <c r="E8" s="246"/>
      <c r="F8" s="246"/>
      <c r="G8" s="247"/>
      <c r="H8" s="254" t="s">
        <v>239</v>
      </c>
      <c r="I8" s="248" t="s">
        <v>71</v>
      </c>
      <c r="J8" s="247"/>
      <c r="K8" s="248" t="s">
        <v>72</v>
      </c>
      <c r="L8" s="246"/>
      <c r="M8" s="246"/>
      <c r="N8" s="246"/>
      <c r="O8" s="247"/>
      <c r="P8" s="248" t="s">
        <v>73</v>
      </c>
      <c r="Q8" s="247"/>
      <c r="R8" s="248" t="s">
        <v>74</v>
      </c>
      <c r="S8" s="246"/>
      <c r="T8" s="246"/>
      <c r="U8" s="246"/>
      <c r="V8" s="246"/>
      <c r="W8" s="246"/>
      <c r="X8" s="246"/>
      <c r="Y8" s="247"/>
      <c r="Z8" s="248" t="s">
        <v>77</v>
      </c>
      <c r="AA8" s="263"/>
      <c r="AC8" s="257" t="s">
        <v>71</v>
      </c>
      <c r="AD8" s="258"/>
      <c r="AE8" s="258" t="s">
        <v>72</v>
      </c>
      <c r="AF8" s="258"/>
      <c r="AG8" s="258" t="s">
        <v>78</v>
      </c>
      <c r="AH8" s="258"/>
      <c r="AI8" s="258" t="s">
        <v>79</v>
      </c>
      <c r="AJ8" s="258"/>
      <c r="AK8" s="258" t="s">
        <v>77</v>
      </c>
      <c r="AL8" s="239"/>
    </row>
    <row r="9" spans="1:38" ht="41.25" customHeight="1">
      <c r="A9" s="237"/>
      <c r="B9" s="240"/>
      <c r="C9" s="242" t="s">
        <v>15</v>
      </c>
      <c r="D9" s="243"/>
      <c r="E9" s="243"/>
      <c r="F9" s="244"/>
      <c r="G9" s="11" t="s">
        <v>16</v>
      </c>
      <c r="H9" s="255"/>
      <c r="I9" s="249" t="s">
        <v>0</v>
      </c>
      <c r="J9" s="249" t="s">
        <v>1</v>
      </c>
      <c r="K9" s="253" t="s">
        <v>0</v>
      </c>
      <c r="L9" s="243"/>
      <c r="M9" s="243"/>
      <c r="N9" s="244"/>
      <c r="O9" s="11" t="s">
        <v>1</v>
      </c>
      <c r="P9" s="249" t="s">
        <v>80</v>
      </c>
      <c r="Q9" s="249" t="s">
        <v>81</v>
      </c>
      <c r="R9" s="253" t="s">
        <v>75</v>
      </c>
      <c r="S9" s="243"/>
      <c r="T9" s="243"/>
      <c r="U9" s="244"/>
      <c r="V9" s="253" t="s">
        <v>76</v>
      </c>
      <c r="W9" s="243"/>
      <c r="X9" s="243"/>
      <c r="Y9" s="244"/>
      <c r="Z9" s="249" t="s">
        <v>17</v>
      </c>
      <c r="AA9" s="251" t="s">
        <v>18</v>
      </c>
      <c r="AC9" s="259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70" t="s">
        <v>18</v>
      </c>
    </row>
    <row r="10" spans="1:38" ht="83.25" customHeight="1" thickBot="1">
      <c r="A10" s="238"/>
      <c r="B10" s="241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6"/>
      <c r="I10" s="250"/>
      <c r="J10" s="250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0"/>
      <c r="Q10" s="250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0"/>
      <c r="AA10" s="252"/>
      <c r="AC10" s="260"/>
      <c r="AD10" s="262"/>
      <c r="AE10" s="262"/>
      <c r="AF10" s="262"/>
      <c r="AG10" s="262"/>
      <c r="AH10" s="262"/>
      <c r="AI10" s="262"/>
      <c r="AJ10" s="262"/>
      <c r="AK10" s="262"/>
      <c r="AL10" s="271"/>
    </row>
    <row r="11" spans="1:38" ht="24.95" customHeight="1" thickBot="1">
      <c r="A11" s="12" t="s">
        <v>24</v>
      </c>
      <c r="B11" s="3" t="s">
        <v>25</v>
      </c>
      <c r="C11" s="66">
        <f>SUM(C12:C15)</f>
        <v>24765</v>
      </c>
      <c r="D11" s="67">
        <f>SUM(D12:D15)</f>
        <v>10</v>
      </c>
      <c r="E11" s="67">
        <f>SUM(E12:E15)</f>
        <v>3958</v>
      </c>
      <c r="F11" s="67">
        <f>SUM(F12:F15)</f>
        <v>28733</v>
      </c>
      <c r="G11" s="67">
        <f>SUM(G12:G15)</f>
        <v>65502</v>
      </c>
      <c r="H11" s="28"/>
      <c r="I11" s="67">
        <f t="shared" ref="I11:AA11" si="0">SUM(I12:I15)</f>
        <v>503013.97282102291</v>
      </c>
      <c r="J11" s="67">
        <f t="shared" si="0"/>
        <v>446109.88972249167</v>
      </c>
      <c r="K11" s="67">
        <f t="shared" si="0"/>
        <v>399508.81</v>
      </c>
      <c r="L11" s="67">
        <f t="shared" si="0"/>
        <v>270.89999999999998</v>
      </c>
      <c r="M11" s="67">
        <f t="shared" si="0"/>
        <v>19310.55</v>
      </c>
      <c r="N11" s="67">
        <f t="shared" si="0"/>
        <v>419090.26</v>
      </c>
      <c r="O11" s="67">
        <f t="shared" si="0"/>
        <v>242427.14213627862</v>
      </c>
      <c r="P11" s="67">
        <f t="shared" si="0"/>
        <v>293552.74999999994</v>
      </c>
      <c r="Q11" s="67">
        <f t="shared" si="0"/>
        <v>127028.42956244393</v>
      </c>
      <c r="R11" s="67">
        <f t="shared" si="0"/>
        <v>64650.12</v>
      </c>
      <c r="S11" s="67">
        <f t="shared" si="0"/>
        <v>0</v>
      </c>
      <c r="T11" s="67">
        <f t="shared" si="0"/>
        <v>0</v>
      </c>
      <c r="U11" s="67">
        <f>SUM(U12:U15)</f>
        <v>64650.12</v>
      </c>
      <c r="V11" s="67">
        <f>SUM(V12:V15)</f>
        <v>50805.597999999998</v>
      </c>
      <c r="W11" s="67">
        <f>SUM(W12:W15)</f>
        <v>0</v>
      </c>
      <c r="X11" s="67">
        <f>SUM(X12:X15)</f>
        <v>0</v>
      </c>
      <c r="Y11" s="67">
        <f t="shared" si="0"/>
        <v>50805.597999999998</v>
      </c>
      <c r="Z11" s="67">
        <f>SUM(Z12:Z15)</f>
        <v>46858.500000000007</v>
      </c>
      <c r="AA11" s="68">
        <f>SUM(AA12:AA15)</f>
        <v>56559.47099999999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24765</v>
      </c>
      <c r="D12" s="41">
        <v>10</v>
      </c>
      <c r="E12" s="41">
        <v>3958</v>
      </c>
      <c r="F12" s="41">
        <f>SUM(C12:E12)</f>
        <v>28733</v>
      </c>
      <c r="G12" s="70">
        <v>65502</v>
      </c>
      <c r="H12" s="28"/>
      <c r="I12" s="70">
        <v>503013.97282102291</v>
      </c>
      <c r="J12" s="70">
        <v>446109.88972249167</v>
      </c>
      <c r="K12" s="70">
        <v>399508.81</v>
      </c>
      <c r="L12" s="70">
        <v>270.89999999999998</v>
      </c>
      <c r="M12" s="70">
        <v>19310.55</v>
      </c>
      <c r="N12" s="54">
        <f>SUM(K12:M12)</f>
        <v>419090.26</v>
      </c>
      <c r="O12" s="70">
        <v>242427.14213627862</v>
      </c>
      <c r="P12" s="70">
        <v>293552.74999999994</v>
      </c>
      <c r="Q12" s="70">
        <v>127028.42956244393</v>
      </c>
      <c r="R12" s="70">
        <v>64650.12</v>
      </c>
      <c r="S12" s="70"/>
      <c r="T12" s="70"/>
      <c r="U12" s="41">
        <f>SUM(R12:T12)</f>
        <v>64650.12</v>
      </c>
      <c r="V12" s="70">
        <v>50805.597999999998</v>
      </c>
      <c r="W12" s="70">
        <v>0</v>
      </c>
      <c r="X12" s="70">
        <v>0</v>
      </c>
      <c r="Y12" s="41">
        <f>SUM(V12:X12)</f>
        <v>50805.597999999998</v>
      </c>
      <c r="Z12" s="70">
        <v>46858.500000000007</v>
      </c>
      <c r="AA12" s="71">
        <v>56559.47099999999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2549</v>
      </c>
      <c r="D16" s="44">
        <v>7619</v>
      </c>
      <c r="E16" s="44">
        <v>288</v>
      </c>
      <c r="F16" s="44">
        <f>SUM(C16:E16)</f>
        <v>10456</v>
      </c>
      <c r="G16" s="79">
        <v>1078</v>
      </c>
      <c r="H16" s="29"/>
      <c r="I16" s="79">
        <v>292055.23999999976</v>
      </c>
      <c r="J16" s="79">
        <v>0</v>
      </c>
      <c r="K16" s="79">
        <v>52720.639999999999</v>
      </c>
      <c r="L16" s="79">
        <v>231000.5</v>
      </c>
      <c r="M16" s="79">
        <v>6072.6</v>
      </c>
      <c r="N16" s="57">
        <f>SUM(K16:M16)</f>
        <v>289793.74</v>
      </c>
      <c r="O16" s="79"/>
      <c r="P16" s="79">
        <v>298143</v>
      </c>
      <c r="Q16" s="79">
        <v>298143</v>
      </c>
      <c r="R16" s="79">
        <v>8730.1200000000008</v>
      </c>
      <c r="S16" s="79">
        <v>19766.3</v>
      </c>
      <c r="T16" s="79">
        <v>0</v>
      </c>
      <c r="U16" s="44">
        <f>SUM(R16:T16)</f>
        <v>28496.42</v>
      </c>
      <c r="V16" s="79">
        <v>8730.1200000000008</v>
      </c>
      <c r="W16" s="79">
        <v>19766.3</v>
      </c>
      <c r="X16" s="79">
        <v>0</v>
      </c>
      <c r="Y16" s="44">
        <f>SUM(V16:X16)</f>
        <v>28496.42</v>
      </c>
      <c r="Z16" s="79">
        <v>30830.724323999995</v>
      </c>
      <c r="AA16" s="80">
        <v>30830.724323999995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30692</v>
      </c>
      <c r="D17" s="45">
        <f t="shared" si="2"/>
        <v>487</v>
      </c>
      <c r="E17" s="45">
        <f t="shared" si="2"/>
        <v>3093</v>
      </c>
      <c r="F17" s="45">
        <f>SUM(F18:F19)</f>
        <v>34272</v>
      </c>
      <c r="G17" s="45">
        <f t="shared" ref="G17:AA17" si="3">SUM(G18:G19)</f>
        <v>43794</v>
      </c>
      <c r="H17" s="32"/>
      <c r="I17" s="45">
        <f t="shared" si="3"/>
        <v>583739.44995001005</v>
      </c>
      <c r="J17" s="45">
        <f t="shared" si="3"/>
        <v>2360.4307534246573</v>
      </c>
      <c r="K17" s="45">
        <f t="shared" si="3"/>
        <v>465165.59</v>
      </c>
      <c r="L17" s="45">
        <f t="shared" si="3"/>
        <v>26692.080000000002</v>
      </c>
      <c r="M17" s="45">
        <f t="shared" si="3"/>
        <v>33221.599999999999</v>
      </c>
      <c r="N17" s="45">
        <f t="shared" si="3"/>
        <v>525079.27</v>
      </c>
      <c r="O17" s="45">
        <f t="shared" si="3"/>
        <v>2360.4307534246573</v>
      </c>
      <c r="P17" s="45">
        <f t="shared" si="3"/>
        <v>398895.11</v>
      </c>
      <c r="Q17" s="45">
        <f t="shared" si="3"/>
        <v>389731.56709397252</v>
      </c>
      <c r="R17" s="45">
        <f t="shared" si="3"/>
        <v>350</v>
      </c>
      <c r="S17" s="45">
        <f t="shared" si="3"/>
        <v>914.39</v>
      </c>
      <c r="T17" s="45">
        <f t="shared" si="3"/>
        <v>46.6</v>
      </c>
      <c r="U17" s="45">
        <f t="shared" si="3"/>
        <v>1310.99</v>
      </c>
      <c r="V17" s="45">
        <f t="shared" si="3"/>
        <v>350</v>
      </c>
      <c r="W17" s="45">
        <f t="shared" si="3"/>
        <v>914.39</v>
      </c>
      <c r="X17" s="45">
        <f t="shared" si="3"/>
        <v>46.6</v>
      </c>
      <c r="Y17" s="45">
        <f t="shared" si="3"/>
        <v>1310.99</v>
      </c>
      <c r="Z17" s="45">
        <f t="shared" si="3"/>
        <v>3000.1400000000012</v>
      </c>
      <c r="AA17" s="179">
        <f t="shared" si="3"/>
        <v>3000.1400000000012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30176</v>
      </c>
      <c r="D18" s="46">
        <v>45</v>
      </c>
      <c r="E18" s="46">
        <v>3092</v>
      </c>
      <c r="F18" s="46">
        <f>SUM(C18:E18)</f>
        <v>33313</v>
      </c>
      <c r="G18" s="82">
        <v>41190</v>
      </c>
      <c r="H18" s="31"/>
      <c r="I18" s="82">
        <v>519428.80145000981</v>
      </c>
      <c r="J18" s="82">
        <v>2360.4307534246573</v>
      </c>
      <c r="K18" s="82">
        <v>434439.46</v>
      </c>
      <c r="L18" s="82">
        <v>436.75</v>
      </c>
      <c r="M18" s="82">
        <v>33186.6</v>
      </c>
      <c r="N18" s="58">
        <f>SUM(K18:M18)</f>
        <v>468062.81</v>
      </c>
      <c r="O18" s="82">
        <v>2360.4307534246573</v>
      </c>
      <c r="P18" s="82">
        <v>335567.5</v>
      </c>
      <c r="Q18" s="82">
        <v>326403.95709397254</v>
      </c>
      <c r="R18" s="82">
        <v>350</v>
      </c>
      <c r="S18" s="82">
        <v>0</v>
      </c>
      <c r="T18" s="82">
        <v>46.6</v>
      </c>
      <c r="U18" s="46">
        <f>SUM(R18:T18)</f>
        <v>396.6</v>
      </c>
      <c r="V18" s="82">
        <v>350</v>
      </c>
      <c r="W18" s="82">
        <v>0</v>
      </c>
      <c r="X18" s="82">
        <v>46.6</v>
      </c>
      <c r="Y18" s="46">
        <f>SUM(V18:X18)</f>
        <v>396.6</v>
      </c>
      <c r="Z18" s="82">
        <v>2085.7500000000014</v>
      </c>
      <c r="AA18" s="83">
        <v>2085.7500000000014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516</v>
      </c>
      <c r="D19" s="47">
        <v>442</v>
      </c>
      <c r="E19" s="47">
        <v>1</v>
      </c>
      <c r="F19" s="47">
        <f>SUM(C19:E19)</f>
        <v>959</v>
      </c>
      <c r="G19" s="85">
        <v>2604</v>
      </c>
      <c r="H19" s="30"/>
      <c r="I19" s="85">
        <v>64310.648500000279</v>
      </c>
      <c r="J19" s="85">
        <v>0</v>
      </c>
      <c r="K19" s="85">
        <v>30726.13</v>
      </c>
      <c r="L19" s="85">
        <v>26255.33</v>
      </c>
      <c r="M19" s="85">
        <v>35</v>
      </c>
      <c r="N19" s="59">
        <f>SUM(K19:M19)</f>
        <v>57016.460000000006</v>
      </c>
      <c r="O19" s="85">
        <v>0</v>
      </c>
      <c r="P19" s="85">
        <v>63327.61</v>
      </c>
      <c r="Q19" s="85">
        <v>63327.61</v>
      </c>
      <c r="R19" s="85">
        <v>0</v>
      </c>
      <c r="S19" s="85">
        <v>914.39</v>
      </c>
      <c r="T19" s="85">
        <v>0</v>
      </c>
      <c r="U19" s="47">
        <f>SUM(R19:T19)</f>
        <v>914.39</v>
      </c>
      <c r="V19" s="85">
        <v>0</v>
      </c>
      <c r="W19" s="85">
        <v>914.39</v>
      </c>
      <c r="X19" s="85">
        <v>0</v>
      </c>
      <c r="Y19" s="47">
        <f>SUM(V19:X19)</f>
        <v>914.39</v>
      </c>
      <c r="Z19" s="85">
        <v>914.39</v>
      </c>
      <c r="AA19" s="86">
        <v>914.39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56546</v>
      </c>
      <c r="D20" s="48">
        <v>3476</v>
      </c>
      <c r="E20" s="48">
        <v>14250</v>
      </c>
      <c r="F20" s="48">
        <f>SUM(C20:E20)</f>
        <v>74272</v>
      </c>
      <c r="G20" s="88">
        <v>99757</v>
      </c>
      <c r="H20" s="29"/>
      <c r="I20" s="88">
        <v>45737309.474271588</v>
      </c>
      <c r="J20" s="88">
        <v>0</v>
      </c>
      <c r="K20" s="88">
        <v>30314569.620000001</v>
      </c>
      <c r="L20" s="88">
        <v>3243047.9</v>
      </c>
      <c r="M20" s="88">
        <v>7637184.4299999997</v>
      </c>
      <c r="N20" s="60">
        <f>SUM(K20:M20)</f>
        <v>41194801.950000003</v>
      </c>
      <c r="O20" s="88">
        <v>0</v>
      </c>
      <c r="P20" s="88">
        <v>32341540.745103396</v>
      </c>
      <c r="Q20" s="88">
        <v>32341540.745103396</v>
      </c>
      <c r="R20" s="88">
        <v>20220837.48</v>
      </c>
      <c r="S20" s="88">
        <v>1094712.3899999999</v>
      </c>
      <c r="T20" s="88">
        <v>4753115.3899999997</v>
      </c>
      <c r="U20" s="48">
        <f>SUM(R20:T20)</f>
        <v>26068665.260000002</v>
      </c>
      <c r="V20" s="88">
        <v>20220837.48</v>
      </c>
      <c r="W20" s="88">
        <v>1094712.3899999999</v>
      </c>
      <c r="X20" s="88">
        <v>4753115.3899999997</v>
      </c>
      <c r="Y20" s="48">
        <f>SUM(V20:X20)</f>
        <v>26068665.260000002</v>
      </c>
      <c r="Z20" s="88">
        <v>26934159.580000002</v>
      </c>
      <c r="AA20" s="89">
        <v>26934159.580000002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1095</v>
      </c>
      <c r="D21" s="45">
        <f t="shared" si="5"/>
        <v>1593</v>
      </c>
      <c r="E21" s="45">
        <f t="shared" si="5"/>
        <v>3</v>
      </c>
      <c r="F21" s="45">
        <f>SUM(F22:F23)</f>
        <v>2691</v>
      </c>
      <c r="G21" s="45">
        <f t="shared" si="5"/>
        <v>4668</v>
      </c>
      <c r="H21" s="45">
        <f t="shared" si="5"/>
        <v>2691</v>
      </c>
      <c r="I21" s="45">
        <f t="shared" si="5"/>
        <v>4236642.8744849972</v>
      </c>
      <c r="J21" s="45">
        <f t="shared" si="5"/>
        <v>641163.24498801818</v>
      </c>
      <c r="K21" s="45">
        <f t="shared" si="5"/>
        <v>1378029.45</v>
      </c>
      <c r="L21" s="45">
        <f t="shared" si="5"/>
        <v>2313907.09</v>
      </c>
      <c r="M21" s="45">
        <f t="shared" si="5"/>
        <v>7960.46</v>
      </c>
      <c r="N21" s="45">
        <f t="shared" si="5"/>
        <v>3699897</v>
      </c>
      <c r="O21" s="45">
        <f t="shared" si="5"/>
        <v>569242.7557318341</v>
      </c>
      <c r="P21" s="45">
        <f t="shared" si="5"/>
        <v>3252086.85</v>
      </c>
      <c r="Q21" s="45">
        <f t="shared" si="5"/>
        <v>2848799.1595377726</v>
      </c>
      <c r="R21" s="45">
        <f t="shared" si="5"/>
        <v>976799.75</v>
      </c>
      <c r="S21" s="45">
        <f t="shared" si="5"/>
        <v>1890159.99</v>
      </c>
      <c r="T21" s="45">
        <f t="shared" si="5"/>
        <v>0</v>
      </c>
      <c r="U21" s="45">
        <f t="shared" si="5"/>
        <v>2866959.74</v>
      </c>
      <c r="V21" s="45">
        <f t="shared" si="5"/>
        <v>764016.33400000003</v>
      </c>
      <c r="W21" s="45">
        <f t="shared" si="5"/>
        <v>1890159.99</v>
      </c>
      <c r="X21" s="45">
        <f t="shared" si="5"/>
        <v>0</v>
      </c>
      <c r="Y21" s="45">
        <f t="shared" si="5"/>
        <v>2654176.324</v>
      </c>
      <c r="Z21" s="45">
        <f t="shared" si="5"/>
        <v>2609155.7257000003</v>
      </c>
      <c r="AA21" s="179">
        <f t="shared" si="5"/>
        <v>2393631.2937000003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1095</v>
      </c>
      <c r="D22" s="41">
        <v>1593</v>
      </c>
      <c r="E22" s="41">
        <v>3</v>
      </c>
      <c r="F22" s="41">
        <f>SUM(C22:E22)</f>
        <v>2691</v>
      </c>
      <c r="G22" s="70">
        <v>4668</v>
      </c>
      <c r="H22" s="70">
        <v>2691</v>
      </c>
      <c r="I22" s="70">
        <v>4236642.8744849972</v>
      </c>
      <c r="J22" s="70">
        <v>641163.24498801818</v>
      </c>
      <c r="K22" s="70">
        <v>1378029.45</v>
      </c>
      <c r="L22" s="70">
        <v>2313907.09</v>
      </c>
      <c r="M22" s="70">
        <v>7960.46</v>
      </c>
      <c r="N22" s="54">
        <f>SUM(K22:M22)</f>
        <v>3699897</v>
      </c>
      <c r="O22" s="70">
        <v>569242.7557318341</v>
      </c>
      <c r="P22" s="70">
        <v>3252086.85</v>
      </c>
      <c r="Q22" s="70">
        <v>2848799.1595377726</v>
      </c>
      <c r="R22" s="70">
        <v>976799.75</v>
      </c>
      <c r="S22" s="70">
        <v>1890159.99</v>
      </c>
      <c r="T22" s="70">
        <v>0</v>
      </c>
      <c r="U22" s="41">
        <f>SUM(R22:T22)</f>
        <v>2866959.74</v>
      </c>
      <c r="V22" s="70">
        <v>764016.33400000003</v>
      </c>
      <c r="W22" s="70">
        <v>1890159.99</v>
      </c>
      <c r="X22" s="70">
        <v>0</v>
      </c>
      <c r="Y22" s="41">
        <f>SUM(V22:X22)</f>
        <v>2654176.324</v>
      </c>
      <c r="Z22" s="70">
        <v>2609155.7257000003</v>
      </c>
      <c r="AA22" s="71">
        <v>2393631.2937000003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6305</v>
      </c>
      <c r="D24" s="49">
        <f t="shared" si="7"/>
        <v>471162</v>
      </c>
      <c r="E24" s="49">
        <f t="shared" si="7"/>
        <v>3</v>
      </c>
      <c r="F24" s="49">
        <f>SUM(F25:F27)</f>
        <v>477470</v>
      </c>
      <c r="G24" s="49">
        <f t="shared" si="7"/>
        <v>89007</v>
      </c>
      <c r="H24" s="49">
        <f t="shared" si="7"/>
        <v>477450</v>
      </c>
      <c r="I24" s="49">
        <f t="shared" si="7"/>
        <v>1649465.7539733357</v>
      </c>
      <c r="J24" s="49">
        <f t="shared" si="7"/>
        <v>0</v>
      </c>
      <c r="K24" s="49">
        <f t="shared" si="7"/>
        <v>161787.06111111114</v>
      </c>
      <c r="L24" s="49">
        <f t="shared" si="7"/>
        <v>1436479.7522222232</v>
      </c>
      <c r="M24" s="49">
        <f t="shared" si="7"/>
        <v>425.69</v>
      </c>
      <c r="N24" s="49">
        <f t="shared" si="7"/>
        <v>1598692.5033333346</v>
      </c>
      <c r="O24" s="49">
        <f t="shared" si="7"/>
        <v>0</v>
      </c>
      <c r="P24" s="49">
        <f t="shared" si="7"/>
        <v>1572403.9092070223</v>
      </c>
      <c r="Q24" s="49">
        <f t="shared" si="7"/>
        <v>1572403.9092070223</v>
      </c>
      <c r="R24" s="49">
        <f t="shared" si="7"/>
        <v>109387.03666666667</v>
      </c>
      <c r="S24" s="49">
        <f t="shared" si="7"/>
        <v>501327.67130718962</v>
      </c>
      <c r="T24" s="49">
        <f t="shared" si="7"/>
        <v>0</v>
      </c>
      <c r="U24" s="49">
        <f t="shared" si="7"/>
        <v>610714.70797385625</v>
      </c>
      <c r="V24" s="49">
        <f t="shared" si="7"/>
        <v>109387.03666666667</v>
      </c>
      <c r="W24" s="49">
        <f t="shared" si="7"/>
        <v>501327.67130718962</v>
      </c>
      <c r="X24" s="49">
        <f t="shared" si="7"/>
        <v>0</v>
      </c>
      <c r="Y24" s="49">
        <f t="shared" si="7"/>
        <v>610714.70797385625</v>
      </c>
      <c r="Z24" s="49">
        <f t="shared" si="7"/>
        <v>560704.00432026165</v>
      </c>
      <c r="AA24" s="184">
        <f t="shared" si="7"/>
        <v>560704.00432026165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5343</v>
      </c>
      <c r="D25" s="41">
        <v>469550</v>
      </c>
      <c r="E25" s="41">
        <v>0</v>
      </c>
      <c r="F25" s="41">
        <f>SUM(C25:E25)</f>
        <v>474893</v>
      </c>
      <c r="G25" s="70">
        <v>84502</v>
      </c>
      <c r="H25" s="70">
        <v>474893</v>
      </c>
      <c r="I25" s="70">
        <v>1249565.8333333344</v>
      </c>
      <c r="J25" s="70">
        <v>0</v>
      </c>
      <c r="K25" s="70">
        <v>46846.611111111153</v>
      </c>
      <c r="L25" s="70">
        <v>1202719.2222222232</v>
      </c>
      <c r="M25" s="70">
        <v>0</v>
      </c>
      <c r="N25" s="54">
        <f>SUM(K25:M25)</f>
        <v>1249565.8333333344</v>
      </c>
      <c r="O25" s="70">
        <v>0</v>
      </c>
      <c r="P25" s="70">
        <v>1218670.7892070224</v>
      </c>
      <c r="Q25" s="70">
        <v>1218670.7892070224</v>
      </c>
      <c r="R25" s="70">
        <v>4782.3666666666704</v>
      </c>
      <c r="S25" s="70">
        <v>143511.95130718968</v>
      </c>
      <c r="T25" s="70">
        <v>0</v>
      </c>
      <c r="U25" s="41">
        <f>SUM(R25:T25)</f>
        <v>148294.31797385635</v>
      </c>
      <c r="V25" s="70">
        <v>4782.3666666666704</v>
      </c>
      <c r="W25" s="70">
        <v>143511.95130718968</v>
      </c>
      <c r="X25" s="70">
        <v>0</v>
      </c>
      <c r="Y25" s="41">
        <f>SUM(V25:X25)</f>
        <v>148294.31797385635</v>
      </c>
      <c r="Z25" s="70">
        <v>139672.28732026159</v>
      </c>
      <c r="AA25" s="71">
        <v>139672.28732026159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942</v>
      </c>
      <c r="D26" s="104">
        <v>1612</v>
      </c>
      <c r="E26" s="104">
        <v>3</v>
      </c>
      <c r="F26" s="104">
        <f>SUM(C26:E26)</f>
        <v>2557</v>
      </c>
      <c r="G26" s="104">
        <v>4498</v>
      </c>
      <c r="H26" s="70">
        <v>2557</v>
      </c>
      <c r="I26" s="104">
        <v>397330.94564000115</v>
      </c>
      <c r="J26" s="104">
        <v>0</v>
      </c>
      <c r="K26" s="104">
        <v>115907.33</v>
      </c>
      <c r="L26" s="104">
        <v>233760.53</v>
      </c>
      <c r="M26" s="104">
        <v>425.69</v>
      </c>
      <c r="N26" s="39">
        <f>SUM(K26:M26)</f>
        <v>350093.55</v>
      </c>
      <c r="O26" s="104">
        <v>0</v>
      </c>
      <c r="P26" s="104">
        <v>339166.17</v>
      </c>
      <c r="Q26" s="104">
        <v>339166.17</v>
      </c>
      <c r="R26" s="104">
        <v>104604.67</v>
      </c>
      <c r="S26" s="104">
        <v>357815.72</v>
      </c>
      <c r="T26" s="104">
        <v>0</v>
      </c>
      <c r="U26" s="104">
        <f>SUM(R26:T26)</f>
        <v>462420.38999999996</v>
      </c>
      <c r="V26" s="104">
        <v>104604.67</v>
      </c>
      <c r="W26" s="104">
        <v>357815.72</v>
      </c>
      <c r="X26" s="104">
        <v>0</v>
      </c>
      <c r="Y26" s="104">
        <f>SUM(V26:X26)</f>
        <v>462420.38999999996</v>
      </c>
      <c r="Z26" s="104">
        <v>458346.81699999998</v>
      </c>
      <c r="AA26" s="105">
        <v>458346.81699999998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20</v>
      </c>
      <c r="D27" s="50">
        <v>0</v>
      </c>
      <c r="E27" s="50">
        <v>0</v>
      </c>
      <c r="F27" s="50">
        <f>SUM(C27:E27)</f>
        <v>20</v>
      </c>
      <c r="G27" s="96">
        <v>7</v>
      </c>
      <c r="H27" s="30"/>
      <c r="I27" s="96">
        <v>2568.9749999999999</v>
      </c>
      <c r="J27" s="96">
        <v>0</v>
      </c>
      <c r="K27" s="96">
        <v>-966.88</v>
      </c>
      <c r="L27" s="96">
        <v>0</v>
      </c>
      <c r="M27" s="96">
        <v>0</v>
      </c>
      <c r="N27" s="61">
        <f>SUM(K27:M27)</f>
        <v>-966.88</v>
      </c>
      <c r="O27" s="96">
        <v>0</v>
      </c>
      <c r="P27" s="96">
        <v>14566.949999999999</v>
      </c>
      <c r="Q27" s="96">
        <v>14566.949999999999</v>
      </c>
      <c r="R27" s="96">
        <v>0</v>
      </c>
      <c r="S27" s="96">
        <v>0</v>
      </c>
      <c r="T27" s="96">
        <v>0</v>
      </c>
      <c r="U27" s="50">
        <f>SUM(R27:T27)</f>
        <v>0</v>
      </c>
      <c r="V27" s="96">
        <v>0</v>
      </c>
      <c r="W27" s="96">
        <v>0</v>
      </c>
      <c r="X27" s="96">
        <v>0</v>
      </c>
      <c r="Y27" s="50">
        <f>SUM(V27:X27)</f>
        <v>0</v>
      </c>
      <c r="Z27" s="96">
        <v>-37315.1</v>
      </c>
      <c r="AA27" s="97">
        <v>-37315.1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0</v>
      </c>
      <c r="D29" s="51">
        <v>0</v>
      </c>
      <c r="E29" s="51">
        <v>0</v>
      </c>
      <c r="F29" s="51">
        <f>SUM(C29:E29)</f>
        <v>0</v>
      </c>
      <c r="G29" s="13">
        <v>1</v>
      </c>
      <c r="H29" s="34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62">
        <f>SUM(K29:M29)</f>
        <v>0</v>
      </c>
      <c r="O29" s="13">
        <v>0</v>
      </c>
      <c r="P29" s="13">
        <v>59118.566977000002</v>
      </c>
      <c r="Q29" s="13">
        <v>52615.524593438357</v>
      </c>
      <c r="R29" s="13">
        <v>0</v>
      </c>
      <c r="S29" s="13">
        <v>0</v>
      </c>
      <c r="T29" s="13">
        <v>0</v>
      </c>
      <c r="U29" s="51">
        <f>SUM(R29:T29)</f>
        <v>0</v>
      </c>
      <c r="V29" s="13">
        <v>0</v>
      </c>
      <c r="W29" s="13">
        <v>0</v>
      </c>
      <c r="X29" s="13">
        <v>0</v>
      </c>
      <c r="Y29" s="51">
        <f>SUM(V29:X29)</f>
        <v>0</v>
      </c>
      <c r="Z29" s="13">
        <v>0</v>
      </c>
      <c r="AA29" s="20">
        <v>0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183">
        <f t="shared" ref="C30:AA30" si="9">SUM(C31:C32)</f>
        <v>0</v>
      </c>
      <c r="D30" s="49">
        <f t="shared" si="9"/>
        <v>0</v>
      </c>
      <c r="E30" s="49">
        <f t="shared" si="9"/>
        <v>0</v>
      </c>
      <c r="F30" s="49">
        <f>SUM(F31:F32)</f>
        <v>0</v>
      </c>
      <c r="G30" s="49">
        <f t="shared" si="9"/>
        <v>1</v>
      </c>
      <c r="H30" s="29"/>
      <c r="I30" s="49">
        <f t="shared" si="9"/>
        <v>0</v>
      </c>
      <c r="J30" s="49">
        <f t="shared" si="9"/>
        <v>0</v>
      </c>
      <c r="K30" s="49">
        <f t="shared" si="9"/>
        <v>0</v>
      </c>
      <c r="L30" s="49">
        <f t="shared" si="9"/>
        <v>0</v>
      </c>
      <c r="M30" s="49">
        <f t="shared" si="9"/>
        <v>0</v>
      </c>
      <c r="N30" s="49">
        <f t="shared" si="9"/>
        <v>0</v>
      </c>
      <c r="O30" s="49">
        <f t="shared" si="9"/>
        <v>0</v>
      </c>
      <c r="P30" s="49">
        <f t="shared" si="9"/>
        <v>33078.245758999998</v>
      </c>
      <c r="Q30" s="49">
        <f t="shared" si="9"/>
        <v>3518.9621973561661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0</v>
      </c>
      <c r="AA30" s="184">
        <f t="shared" si="9"/>
        <v>0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0</v>
      </c>
      <c r="D32" s="110">
        <v>0</v>
      </c>
      <c r="E32" s="110">
        <v>0</v>
      </c>
      <c r="F32" s="110">
        <f>SUM(C32:E32)</f>
        <v>0</v>
      </c>
      <c r="G32" s="110">
        <v>1</v>
      </c>
      <c r="H32" s="102"/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38">
        <f>SUM(K32:M32)</f>
        <v>0</v>
      </c>
      <c r="O32" s="110">
        <v>0</v>
      </c>
      <c r="P32" s="110">
        <v>33078.245758999998</v>
      </c>
      <c r="Q32" s="110">
        <v>3518.9621973561661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0</v>
      </c>
      <c r="AA32" s="111">
        <v>0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60">
        <f>SUM(K33:M33)</f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0</v>
      </c>
      <c r="AA33" s="89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420</v>
      </c>
      <c r="D37" s="52">
        <v>1</v>
      </c>
      <c r="E37" s="52">
        <v>0</v>
      </c>
      <c r="F37" s="52">
        <f>SUM(C37:E37)</f>
        <v>421</v>
      </c>
      <c r="G37" s="94">
        <v>145</v>
      </c>
      <c r="H37" s="32"/>
      <c r="I37" s="94">
        <v>107622.819881</v>
      </c>
      <c r="J37" s="94">
        <v>60006.015999999996</v>
      </c>
      <c r="K37" s="94">
        <v>107043.8</v>
      </c>
      <c r="L37" s="94">
        <v>451.78</v>
      </c>
      <c r="M37" s="94">
        <v>0</v>
      </c>
      <c r="N37" s="63">
        <f>SUM(K37:M37)</f>
        <v>107495.58</v>
      </c>
      <c r="O37" s="94">
        <v>60006.015999999996</v>
      </c>
      <c r="P37" s="94">
        <v>150688.4</v>
      </c>
      <c r="Q37" s="94">
        <v>90682.383999999991</v>
      </c>
      <c r="R37" s="94">
        <v>0</v>
      </c>
      <c r="S37" s="94">
        <v>0</v>
      </c>
      <c r="T37" s="94">
        <v>0</v>
      </c>
      <c r="U37" s="52">
        <f>SUM(R37:T37)</f>
        <v>0</v>
      </c>
      <c r="V37" s="94">
        <v>0</v>
      </c>
      <c r="W37" s="94">
        <v>0</v>
      </c>
      <c r="X37" s="94">
        <v>0</v>
      </c>
      <c r="Y37" s="52">
        <f>SUM(V37:X37)</f>
        <v>0</v>
      </c>
      <c r="Z37" s="94">
        <v>85.5</v>
      </c>
      <c r="AA37" s="95">
        <v>85.5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1178</v>
      </c>
      <c r="D38" s="48">
        <v>164</v>
      </c>
      <c r="E38" s="48">
        <v>3</v>
      </c>
      <c r="F38" s="48">
        <f>SUM(C38:E38)</f>
        <v>1345</v>
      </c>
      <c r="G38" s="88">
        <v>2985</v>
      </c>
      <c r="H38" s="33"/>
      <c r="I38" s="88">
        <v>645155.70085399982</v>
      </c>
      <c r="J38" s="88">
        <v>386320.61506013112</v>
      </c>
      <c r="K38" s="88">
        <v>514335.38</v>
      </c>
      <c r="L38" s="88">
        <v>36377.089999999997</v>
      </c>
      <c r="M38" s="88">
        <v>1185</v>
      </c>
      <c r="N38" s="60">
        <f>SUM(K38:M38)</f>
        <v>551897.47</v>
      </c>
      <c r="O38" s="88">
        <v>383637.84470396681</v>
      </c>
      <c r="P38" s="88">
        <v>819019.29999999993</v>
      </c>
      <c r="Q38" s="88">
        <v>350317.8903607339</v>
      </c>
      <c r="R38" s="88">
        <v>109918.92</v>
      </c>
      <c r="S38" s="88">
        <v>8711.7000000000007</v>
      </c>
      <c r="T38" s="88">
        <v>0</v>
      </c>
      <c r="U38" s="48">
        <f>SUM(R38:T38)</f>
        <v>118630.62</v>
      </c>
      <c r="V38" s="88">
        <v>109918.92</v>
      </c>
      <c r="W38" s="88">
        <v>8711.7000000000007</v>
      </c>
      <c r="X38" s="88">
        <v>0</v>
      </c>
      <c r="Y38" s="48">
        <f>SUM(V38:X38)</f>
        <v>118630.62</v>
      </c>
      <c r="Z38" s="88">
        <v>268783.7</v>
      </c>
      <c r="AA38" s="89">
        <v>268783.6999999999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1115</v>
      </c>
      <c r="D39" s="48">
        <v>1592</v>
      </c>
      <c r="E39" s="48">
        <v>3</v>
      </c>
      <c r="F39" s="48">
        <f>SUM(C39:E39)</f>
        <v>2710</v>
      </c>
      <c r="G39" s="88">
        <v>4687</v>
      </c>
      <c r="H39" s="33"/>
      <c r="I39" s="88">
        <v>78437.075880000659</v>
      </c>
      <c r="J39" s="88">
        <v>361.44405737704915</v>
      </c>
      <c r="K39" s="88">
        <v>16484.900000000001</v>
      </c>
      <c r="L39" s="88">
        <v>48687.32</v>
      </c>
      <c r="M39" s="88">
        <v>4.63</v>
      </c>
      <c r="N39" s="60">
        <f>SUM(K39:M39)</f>
        <v>65176.85</v>
      </c>
      <c r="O39" s="88">
        <v>361.44405737704915</v>
      </c>
      <c r="P39" s="88">
        <v>59930.73</v>
      </c>
      <c r="Q39" s="88">
        <v>54845.647586458559</v>
      </c>
      <c r="R39" s="88">
        <v>8939</v>
      </c>
      <c r="S39" s="88">
        <v>31032</v>
      </c>
      <c r="T39" s="88">
        <v>0</v>
      </c>
      <c r="U39" s="48">
        <f>SUM(R39:T39)</f>
        <v>39971</v>
      </c>
      <c r="V39" s="88">
        <v>8939</v>
      </c>
      <c r="W39" s="88">
        <v>31032</v>
      </c>
      <c r="X39" s="88">
        <v>0</v>
      </c>
      <c r="Y39" s="48">
        <f>SUM(V39:X39)</f>
        <v>39971</v>
      </c>
      <c r="Z39" s="88">
        <v>40442.911</v>
      </c>
      <c r="AA39" s="89">
        <v>40442.911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197</v>
      </c>
      <c r="D40" s="49">
        <f t="shared" si="13"/>
        <v>0</v>
      </c>
      <c r="E40" s="49">
        <f t="shared" si="13"/>
        <v>0</v>
      </c>
      <c r="F40" s="49">
        <f>SUM(F41:F43)</f>
        <v>197</v>
      </c>
      <c r="G40" s="49">
        <f t="shared" si="13"/>
        <v>280</v>
      </c>
      <c r="H40" s="33"/>
      <c r="I40" s="49">
        <f t="shared" si="13"/>
        <v>181796.83549999999</v>
      </c>
      <c r="J40" s="49">
        <f t="shared" si="13"/>
        <v>90718.417749999993</v>
      </c>
      <c r="K40" s="49">
        <f t="shared" si="13"/>
        <v>177750.68</v>
      </c>
      <c r="L40" s="49">
        <f t="shared" si="13"/>
        <v>0</v>
      </c>
      <c r="M40" s="49">
        <f t="shared" si="13"/>
        <v>0</v>
      </c>
      <c r="N40" s="49">
        <f t="shared" si="13"/>
        <v>177750.68</v>
      </c>
      <c r="O40" s="49">
        <f t="shared" si="13"/>
        <v>88875.343091999181</v>
      </c>
      <c r="P40" s="49">
        <f t="shared" si="13"/>
        <v>651085.92999999993</v>
      </c>
      <c r="Q40" s="49">
        <f t="shared" si="13"/>
        <v>312333.39987271215</v>
      </c>
      <c r="R40" s="49">
        <f t="shared" si="13"/>
        <v>3098860.94</v>
      </c>
      <c r="S40" s="49">
        <f t="shared" si="13"/>
        <v>0</v>
      </c>
      <c r="T40" s="49">
        <f t="shared" si="13"/>
        <v>0</v>
      </c>
      <c r="U40" s="49">
        <f t="shared" si="13"/>
        <v>3098860.94</v>
      </c>
      <c r="V40" s="49">
        <f t="shared" si="13"/>
        <v>1083841.7949999999</v>
      </c>
      <c r="W40" s="49">
        <f t="shared" si="13"/>
        <v>0</v>
      </c>
      <c r="X40" s="49">
        <f t="shared" si="13"/>
        <v>0</v>
      </c>
      <c r="Y40" s="49">
        <f t="shared" si="13"/>
        <v>1083841.7949999999</v>
      </c>
      <c r="Z40" s="49">
        <f t="shared" si="13"/>
        <v>7488208.1360600032</v>
      </c>
      <c r="AA40" s="184">
        <f t="shared" si="13"/>
        <v>1006732.2929819947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1</v>
      </c>
      <c r="D41" s="53">
        <v>0</v>
      </c>
      <c r="E41" s="53">
        <v>0</v>
      </c>
      <c r="F41" s="53">
        <f>SUM(C41:E41)</f>
        <v>1</v>
      </c>
      <c r="G41" s="99">
        <v>7</v>
      </c>
      <c r="H41" s="31"/>
      <c r="I41" s="99">
        <v>7500</v>
      </c>
      <c r="J41" s="99">
        <v>3750</v>
      </c>
      <c r="K41" s="99">
        <v>7500</v>
      </c>
      <c r="L41" s="99">
        <v>0</v>
      </c>
      <c r="M41" s="99">
        <v>0</v>
      </c>
      <c r="N41" s="64">
        <f>SUM(K41:M41)</f>
        <v>7500</v>
      </c>
      <c r="O41" s="99">
        <v>3750</v>
      </c>
      <c r="P41" s="99">
        <v>49572.5</v>
      </c>
      <c r="Q41" s="99">
        <v>19937.19861349135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-3834.24</v>
      </c>
      <c r="AA41" s="100">
        <v>-1917.12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194</v>
      </c>
      <c r="D42" s="104">
        <v>0</v>
      </c>
      <c r="E42" s="104">
        <v>0</v>
      </c>
      <c r="F42" s="104">
        <f>SUM(C42:E42)</f>
        <v>194</v>
      </c>
      <c r="G42" s="104">
        <v>243</v>
      </c>
      <c r="H42" s="102"/>
      <c r="I42" s="104">
        <v>165255.5655</v>
      </c>
      <c r="J42" s="104">
        <v>82447.782749999998</v>
      </c>
      <c r="K42" s="104">
        <v>161431.03</v>
      </c>
      <c r="L42" s="104">
        <v>0</v>
      </c>
      <c r="M42" s="104">
        <v>0</v>
      </c>
      <c r="N42" s="39">
        <f>SUM(K42:M42)</f>
        <v>161431.03</v>
      </c>
      <c r="O42" s="104">
        <v>80715.5159437845</v>
      </c>
      <c r="P42" s="104">
        <v>569444.85</v>
      </c>
      <c r="Q42" s="104">
        <v>276361.91313931497</v>
      </c>
      <c r="R42" s="104">
        <v>3098860.94</v>
      </c>
      <c r="S42" s="104">
        <v>0</v>
      </c>
      <c r="T42" s="104">
        <v>0</v>
      </c>
      <c r="U42" s="104">
        <f>SUM(R42:T42)</f>
        <v>3098860.94</v>
      </c>
      <c r="V42" s="104">
        <v>1083841.7949999999</v>
      </c>
      <c r="W42" s="104">
        <v>0</v>
      </c>
      <c r="X42" s="104">
        <v>0</v>
      </c>
      <c r="Y42" s="104">
        <f>SUM(V42:X42)</f>
        <v>1083841.7949999999</v>
      </c>
      <c r="Z42" s="104">
        <v>7492042.3760600034</v>
      </c>
      <c r="AA42" s="105">
        <v>1008649.4129819947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2</v>
      </c>
      <c r="D43" s="50">
        <v>0</v>
      </c>
      <c r="E43" s="50">
        <v>0</v>
      </c>
      <c r="F43" s="50">
        <f>SUM(C43:E43)</f>
        <v>2</v>
      </c>
      <c r="G43" s="96">
        <v>30</v>
      </c>
      <c r="H43" s="30"/>
      <c r="I43" s="96">
        <v>9041.27</v>
      </c>
      <c r="J43" s="96">
        <v>4520.6350000000002</v>
      </c>
      <c r="K43" s="96">
        <v>8819.65</v>
      </c>
      <c r="L43" s="96">
        <v>0</v>
      </c>
      <c r="M43" s="96">
        <v>0</v>
      </c>
      <c r="N43" s="61">
        <f>SUM(K43:M43)</f>
        <v>8819.65</v>
      </c>
      <c r="O43" s="96">
        <v>4409.8271482146865</v>
      </c>
      <c r="P43" s="96">
        <v>32068.58</v>
      </c>
      <c r="Q43" s="96">
        <v>16034.288119905828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0</v>
      </c>
      <c r="AA43" s="97">
        <v>0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-665.20371299999897</v>
      </c>
      <c r="AA44" s="89">
        <v>-665.20371299999897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183">
        <f t="shared" ref="C45:AA45" si="15">SUM(C46:C48)</f>
        <v>1624</v>
      </c>
      <c r="D45" s="49">
        <f t="shared" si="15"/>
        <v>104</v>
      </c>
      <c r="E45" s="49">
        <f t="shared" si="15"/>
        <v>176</v>
      </c>
      <c r="F45" s="49">
        <f>SUM(F46:F48)</f>
        <v>1904</v>
      </c>
      <c r="G45" s="49">
        <f t="shared" si="15"/>
        <v>2790</v>
      </c>
      <c r="H45" s="33"/>
      <c r="I45" s="49">
        <f t="shared" si="15"/>
        <v>374574.77786899998</v>
      </c>
      <c r="J45" s="49">
        <f t="shared" si="15"/>
        <v>125345.01939999998</v>
      </c>
      <c r="K45" s="49">
        <f t="shared" si="15"/>
        <v>329286.11</v>
      </c>
      <c r="L45" s="49">
        <f t="shared" si="15"/>
        <v>16404.579999999998</v>
      </c>
      <c r="M45" s="49">
        <f t="shared" si="15"/>
        <v>7033.82</v>
      </c>
      <c r="N45" s="49">
        <f t="shared" si="15"/>
        <v>352724.51</v>
      </c>
      <c r="O45" s="49">
        <f t="shared" si="15"/>
        <v>125345.01939999998</v>
      </c>
      <c r="P45" s="49">
        <f t="shared" si="15"/>
        <v>275659.69000000006</v>
      </c>
      <c r="Q45" s="49">
        <f t="shared" si="15"/>
        <v>234919.73790575503</v>
      </c>
      <c r="R45" s="49">
        <f t="shared" si="15"/>
        <v>2000</v>
      </c>
      <c r="S45" s="49">
        <f t="shared" si="15"/>
        <v>0</v>
      </c>
      <c r="T45" s="49">
        <f t="shared" si="15"/>
        <v>0</v>
      </c>
      <c r="U45" s="49">
        <f t="shared" si="15"/>
        <v>2000</v>
      </c>
      <c r="V45" s="49">
        <f t="shared" si="15"/>
        <v>2000</v>
      </c>
      <c r="W45" s="49">
        <f t="shared" si="15"/>
        <v>0</v>
      </c>
      <c r="X45" s="49">
        <f t="shared" si="15"/>
        <v>0</v>
      </c>
      <c r="Y45" s="49">
        <f t="shared" si="15"/>
        <v>2000</v>
      </c>
      <c r="Z45" s="49">
        <f t="shared" si="15"/>
        <v>2959.4855580000003</v>
      </c>
      <c r="AA45" s="184">
        <f t="shared" si="15"/>
        <v>2959.4855580000003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1575</v>
      </c>
      <c r="D46" s="107">
        <v>23</v>
      </c>
      <c r="E46" s="107">
        <v>175</v>
      </c>
      <c r="F46" s="107">
        <f>SUM(C46:E46)</f>
        <v>1773</v>
      </c>
      <c r="G46" s="107">
        <v>2561</v>
      </c>
      <c r="H46" s="31"/>
      <c r="I46" s="107">
        <v>177668.4</v>
      </c>
      <c r="J46" s="107">
        <v>34015.074999999997</v>
      </c>
      <c r="K46" s="107">
        <v>139445.29999999999</v>
      </c>
      <c r="L46" s="107">
        <v>10674.96</v>
      </c>
      <c r="M46" s="107">
        <v>6883.82</v>
      </c>
      <c r="N46" s="40">
        <f>SUM(K46:M46)</f>
        <v>157004.07999999999</v>
      </c>
      <c r="O46" s="107">
        <v>34015.074999999997</v>
      </c>
      <c r="P46" s="107">
        <v>130670.39999999999</v>
      </c>
      <c r="Q46" s="107">
        <v>124575.89860859106</v>
      </c>
      <c r="R46" s="107">
        <v>500</v>
      </c>
      <c r="S46" s="107">
        <v>0</v>
      </c>
      <c r="T46" s="107">
        <v>0</v>
      </c>
      <c r="U46" s="107">
        <f>SUM(R46:T46)</f>
        <v>500</v>
      </c>
      <c r="V46" s="107">
        <v>500</v>
      </c>
      <c r="W46" s="107">
        <v>0</v>
      </c>
      <c r="X46" s="107">
        <v>0</v>
      </c>
      <c r="Y46" s="107">
        <f>SUM(V46:X46)</f>
        <v>500</v>
      </c>
      <c r="Z46" s="107">
        <v>1701</v>
      </c>
      <c r="AA46" s="108">
        <v>1701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3</v>
      </c>
      <c r="D47" s="42">
        <v>0</v>
      </c>
      <c r="E47" s="42">
        <v>0</v>
      </c>
      <c r="F47" s="42">
        <f>SUM(C47:E47)</f>
        <v>3</v>
      </c>
      <c r="G47" s="73">
        <v>5</v>
      </c>
      <c r="H47" s="102"/>
      <c r="I47" s="73">
        <v>1490</v>
      </c>
      <c r="J47" s="73">
        <v>0</v>
      </c>
      <c r="K47" s="73">
        <v>1350.27</v>
      </c>
      <c r="L47" s="73">
        <v>0</v>
      </c>
      <c r="M47" s="73">
        <v>0</v>
      </c>
      <c r="N47" s="55">
        <f>SUM(K47:M47)</f>
        <v>1350.27</v>
      </c>
      <c r="O47" s="73">
        <v>0</v>
      </c>
      <c r="P47" s="73">
        <v>1141.3899999999999</v>
      </c>
      <c r="Q47" s="73">
        <v>1141.3899999999999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0</v>
      </c>
      <c r="AA47" s="74">
        <v>0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46</v>
      </c>
      <c r="D48" s="50">
        <v>81</v>
      </c>
      <c r="E48" s="50">
        <v>1</v>
      </c>
      <c r="F48" s="50">
        <f>SUM(C48:E48)</f>
        <v>128</v>
      </c>
      <c r="G48" s="96">
        <v>224</v>
      </c>
      <c r="H48" s="102"/>
      <c r="I48" s="96">
        <v>195416.37786900002</v>
      </c>
      <c r="J48" s="96">
        <v>91329.944399999978</v>
      </c>
      <c r="K48" s="96">
        <v>188490.54</v>
      </c>
      <c r="L48" s="96">
        <v>5729.62</v>
      </c>
      <c r="M48" s="96">
        <v>150</v>
      </c>
      <c r="N48" s="61">
        <f>SUM(K48:M48)</f>
        <v>194370.16</v>
      </c>
      <c r="O48" s="96">
        <v>91329.944399999978</v>
      </c>
      <c r="P48" s="96">
        <v>143847.90000000002</v>
      </c>
      <c r="Q48" s="96">
        <v>109202.44929716397</v>
      </c>
      <c r="R48" s="96">
        <v>1500</v>
      </c>
      <c r="S48" s="96">
        <v>0</v>
      </c>
      <c r="T48" s="96">
        <v>0</v>
      </c>
      <c r="U48" s="50">
        <f>SUM(R48:T48)</f>
        <v>1500</v>
      </c>
      <c r="V48" s="96">
        <v>1500</v>
      </c>
      <c r="W48" s="96">
        <v>0</v>
      </c>
      <c r="X48" s="96">
        <v>0</v>
      </c>
      <c r="Y48" s="50">
        <f>SUM(V48:X48)</f>
        <v>1500</v>
      </c>
      <c r="Z48" s="96">
        <v>1258.4855580000003</v>
      </c>
      <c r="AA48" s="97">
        <v>1258.4855580000003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64" t="s">
        <v>69</v>
      </c>
      <c r="B50" s="265"/>
      <c r="C50" s="37">
        <f>C11+C16+C17+C20+C21+C24+C28+C29+C30+C33+C34+C37+C38+C39+C40+C44+C45+C49</f>
        <v>126486</v>
      </c>
      <c r="D50" s="14">
        <f>D11+D16+D17+D20+D21+D24+D28+D29+D30+D33+D34+D37+D38+D39+D40+D44+D45+D49</f>
        <v>486208</v>
      </c>
      <c r="E50" s="14">
        <f>E11+E16+E17+E20+E21+E24+E28+E29+E30+E33+E34+E37+E38+E39+E40+E44+E45+E49</f>
        <v>21777</v>
      </c>
      <c r="F50" s="14">
        <f>F11+F16+F17+F20+F21+F24+F28+F29+F30+F33+F34+F37+F38+F39+F40+F44+F45+F49</f>
        <v>634471</v>
      </c>
      <c r="G50" s="14">
        <f>G11+G16+G17+G20+G21+G24+G28+G29+G30+G33+G34+G37+G38+G39+G40+G44+G45+G49</f>
        <v>314695</v>
      </c>
      <c r="H50" s="14">
        <f t="shared" ref="H50:AL50" si="17">H11+H16+H17+H20+H21+H24+H28+H29+H30+H33+H34+H37+H38+H39+H40+H44+H45+H49</f>
        <v>480141</v>
      </c>
      <c r="I50" s="14">
        <f t="shared" si="17"/>
        <v>54389813.975484952</v>
      </c>
      <c r="J50" s="14">
        <f t="shared" si="17"/>
        <v>1752385.0777314426</v>
      </c>
      <c r="K50" s="14">
        <f t="shared" si="17"/>
        <v>33916682.041111112</v>
      </c>
      <c r="L50" s="14">
        <f t="shared" si="17"/>
        <v>7353318.9922222234</v>
      </c>
      <c r="M50" s="14">
        <f t="shared" si="17"/>
        <v>7712398.7800000003</v>
      </c>
      <c r="N50" s="14">
        <f t="shared" si="17"/>
        <v>48982399.81333334</v>
      </c>
      <c r="O50" s="14">
        <f t="shared" si="17"/>
        <v>1472255.9958748803</v>
      </c>
      <c r="P50" s="14">
        <f t="shared" si="17"/>
        <v>40205203.227046415</v>
      </c>
      <c r="Q50" s="14">
        <f t="shared" si="17"/>
        <v>38676880.357021064</v>
      </c>
      <c r="R50" s="14">
        <f t="shared" si="17"/>
        <v>24600473.366666667</v>
      </c>
      <c r="S50" s="14">
        <f t="shared" si="17"/>
        <v>3546624.4413071899</v>
      </c>
      <c r="T50" s="14">
        <f t="shared" si="17"/>
        <v>4753161.9899999993</v>
      </c>
      <c r="U50" s="14">
        <f>U11+U16+U17+U20+U21+U24+U28+U29+U30+U33+U34+U37+U38+U39+U40+U44+U45+U49</f>
        <v>32900259.79797386</v>
      </c>
      <c r="V50" s="14">
        <f t="shared" si="17"/>
        <v>22358826.283666663</v>
      </c>
      <c r="W50" s="14">
        <f t="shared" si="17"/>
        <v>3546624.4413071899</v>
      </c>
      <c r="X50" s="14">
        <f t="shared" si="17"/>
        <v>4753161.9899999993</v>
      </c>
      <c r="Y50" s="14">
        <f t="shared" si="17"/>
        <v>30658612.714973859</v>
      </c>
      <c r="Z50" s="14">
        <f t="shared" si="17"/>
        <v>37984523.203249261</v>
      </c>
      <c r="AA50" s="15">
        <f t="shared" si="17"/>
        <v>31297223.899171256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2023-08-03T09:37:52Z</dcterms:modified>
</cp:coreProperties>
</file>