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.ARDI\Desktop\ზედამხედველობა\2024\6\საიტზე ასატვირთი\"/>
    </mc:Choice>
  </mc:AlternateContent>
  <xr:revisionPtr revIDLastSave="0" documentId="13_ncr:1_{0F104F4D-E2FD-45ED-BE78-6CC3073AF63D}" xr6:coauthVersionLast="47" xr6:coauthVersionMax="47" xr10:uidLastSave="{00000000-0000-0000-0000-000000000000}"/>
  <bookViews>
    <workbookView xWindow="28680" yWindow="-120" windowWidth="29040" windowHeight="1599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U45" i="21" s="1"/>
  <c r="N47" i="21"/>
  <c r="N45" i="21" s="1"/>
  <c r="F47" i="21"/>
  <c r="Y46" i="21"/>
  <c r="U46" i="21"/>
  <c r="N46" i="21"/>
  <c r="F46" i="21"/>
  <c r="F45" i="21" s="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U40" i="21" s="1"/>
  <c r="N42" i="21"/>
  <c r="N40" i="21" s="1"/>
  <c r="F42" i="21"/>
  <c r="Y41" i="21"/>
  <c r="U41" i="21"/>
  <c r="N41" i="21"/>
  <c r="F41" i="21"/>
  <c r="F40" i="21" s="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N35" i="21"/>
  <c r="F35" i="21"/>
  <c r="F34" i="21" s="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Y31" i="21"/>
  <c r="U31" i="21"/>
  <c r="N31" i="21"/>
  <c r="N30" i="21" s="1"/>
  <c r="F31" i="21"/>
  <c r="F30" i="21" s="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N25" i="21"/>
  <c r="F25" i="21"/>
  <c r="F24" i="21" s="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U22" i="21"/>
  <c r="N22" i="21"/>
  <c r="N21" i="21" s="1"/>
  <c r="F22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U18" i="21"/>
  <c r="U17" i="21" s="1"/>
  <c r="N18" i="21"/>
  <c r="F18" i="21"/>
  <c r="AA17" i="21"/>
  <c r="Z17" i="21"/>
  <c r="Y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U12" i="21"/>
  <c r="U11" i="21" s="1"/>
  <c r="N12" i="21"/>
  <c r="F12" i="21"/>
  <c r="AA11" i="21"/>
  <c r="Z11" i="21"/>
  <c r="Y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F11" i="21"/>
  <c r="E11" i="21"/>
  <c r="D11" i="21"/>
  <c r="C11" i="21"/>
  <c r="E38" i="27"/>
  <c r="E35" i="27"/>
  <c r="E29" i="27"/>
  <c r="E19" i="27"/>
  <c r="E13" i="27"/>
  <c r="E50" i="26" l="1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 s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<sst xmlns="http://schemas.openxmlformats.org/spreadsheetml/2006/main" count="330" uniqueCount="245">
  <si>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</si>
  <si>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</si>
  <si>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</si>
  <si>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</si>
  <si>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</si>
  <si>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</si>
  <si>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</si>
  <si>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</si>
  <si>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</si>
  <si>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</si>
  <si>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</si>
  <si>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</si>
  <si>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</si>
  <si>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</si>
  <si>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</si>
  <si>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</si>
  <si>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</si>
  <si>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</si>
  <si>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</si>
  <si>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</si>
  <si>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</si>
  <si>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</si>
  <si>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</si>
  <si>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</si>
  <si>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</si>
  <si>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</si>
  <si>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</si>
  <si>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</si>
  <si>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</si>
  <si>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</si>
  <si>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</si>
  <si>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</si>
  <si>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</si>
  <si>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</si>
  <si>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</si>
  <si>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</si>
  <si>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</si>
  <si>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</si>
  <si>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</si>
  <si>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</si>
  <si>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</si>
  <si>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</si>
  <si>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</si>
  <si>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</si>
  <si>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</si>
  <si>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</si>
  <si>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</si>
  <si>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</si>
  <si>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</si>
  <si>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</si>
  <si>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</si>
  <si>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</si>
  <si>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</si>
  <si>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</si>
  <si>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</si>
  <si>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</si>
  <si>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</si>
  <si>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</si>
  <si>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</si>
  <si>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</si>
  <si>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</si>
  <si>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</si>
  <si>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</si>
  <si>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</si>
  <si>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</si>
  <si>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</si>
  <si>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</si>
  <si>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</si>
  <si>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</si>
  <si>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</si>
  <si>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</si>
  <si>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</si>
  <si>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</si>
  <si>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</si>
  <si>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</si>
  <si>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</si>
  <si>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</si>
  <si>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</si>
  <si>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</si>
  <si>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</si>
  <si>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</si>
  <si>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</si>
  <si>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</si>
  <si>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</si>
  <si>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</si>
  <si>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</si>
  <si>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</si>
  <si>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</si>
  <si>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</si>
  <si>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</si>
  <si>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</si>
  <si>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</si>
  <si>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</si>
  <si>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</si>
  <si>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</si>
  <si>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</si>
  <si>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</si>
  <si>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</si>
  <si>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</si>
  <si>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</si>
  <si>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</si>
  <si>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</si>
  <si>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</si>
  <si>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</si>
  <si>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</si>
  <si>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</si>
  <si>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</si>
  <si>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</si>
  <si>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</si>
  <si>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</si>
  <si>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</si>
  <si>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</si>
  <si>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</si>
  <si>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</si>
  <si>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</si>
  <si>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</si>
  <si>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</si>
  <si>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</si>
  <si>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</si>
  <si>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</si>
  <si>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</si>
  <si>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</si>
  <si>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</si>
  <si>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</si>
  <si>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</si>
  <si>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</si>
  <si>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</si>
  <si>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</si>
  <si>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</si>
  <si>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</si>
  <si>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</si>
  <si>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</si>
  <si>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</si>
  <si>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</si>
  <si>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</si>
  <si>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</si>
  <si>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</si>
  <si>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</si>
  <si>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</si>
  <si>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</si>
  <si>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</si>
  <si>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</si>
  <si>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</si>
  <si>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</si>
  <si>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</si>
  <si>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</si>
  <si>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</si>
  <si>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</si>
  <si>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</si>
  <si>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</si>
  <si>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</si>
  <si>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</si>
  <si>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</si>
  <si>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</si>
  <si>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</si>
  <si>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</si>
  <si>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</si>
  <si>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</si>
  <si>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</si>
  <si>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</si>
  <si>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</si>
  <si>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</si>
  <si>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</si>
  <si>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</si>
  <si>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</si>
  <si>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</si>
  <si>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</si>
  <si>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</si>
  <si>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</si>
  <si>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</si>
  <si>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</si>
  <si>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</si>
  <si>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</si>
  <si>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</si>
  <si>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</si>
  <si>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</si>
  <si>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</si>
  <si>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</si>
  <si>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</si>
  <si>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</si>
  <si>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</si>
  <si>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</si>
  <si>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</si>
  <si>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</si>
  <si>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</si>
  <si>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</si>
  <si>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</si>
  <si>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</si>
  <si>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</si>
  <si>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</si>
  <si>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</si>
  <si>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</si>
  <si>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</si>
  <si>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</si>
  <si>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</si>
  <si>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</si>
  <si>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</si>
  <si>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</si>
  <si>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</si>
  <si>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</si>
  <si>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</si>
  <si>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</si>
  <si>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</si>
  <si>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</si>
  <si>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</si>
  <si>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</si>
  <si>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</si>
  <si>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</si>
  <si>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</si>
  <si>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</si>
  <si>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</si>
  <si>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</si>
  <si>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</si>
  <si>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</si>
  <si>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</si>
  <si>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</si>
  <si>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</si>
  <si>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</si>
  <si>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</si>
  <si>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</si>
  <si>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</si>
  <si>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</si>
  <si>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</si>
  <si>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</si>
  <si>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</si>
  <si>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</si>
  <si>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</si>
  <si>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</si>
  <si>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</si>
  <si>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</si>
  <si>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</si>
  <si>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</si>
  <si>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</si>
  <si>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</si>
  <si>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</si>
  <si>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</si>
  <si>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</si>
  <si>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</si>
  <si>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</si>
  <si>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</si>
  <si>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</si>
  <si>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</si>
  <si>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</si>
  <si>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30/06/2024</t>
  </si>
  <si>
    <t>საანგარიშო პერიოდი: 01/01/2024-30/06/2024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</si>
</sst>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9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40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81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19" activePane="bottomLeft" state="frozen"/>
      <selection pane="bottomLeft" activeCell="D7" sqref="D7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5" t="s">
        <v>243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2829909.5040807803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18439170.4990975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40990531.076034009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1105204.5888668699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0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1293317.448817451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2601630.862961161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429126.04200000002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0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18384560.312861215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2288605.3277764795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88362055.662495464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51188186.588010579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4935088.4063429106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/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1274883.2297539799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234944.84564959432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/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1732573.5451562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59365676.614913262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2933230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>
        <v>23605862</v>
      </c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/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2457287.0509344116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/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28996379.050934412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88362055.665847674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4" activePane="bottomLeft" state="frozen"/>
      <selection activeCell="C120" sqref="C120"/>
      <selection pane="bottomLeft" activeCell="B3" sqref="B3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3" t="s">
        <v>244</v>
      </c>
      <c r="C2" s="233"/>
      <c r="D2" s="233"/>
      <c r="E2" s="233"/>
    </row>
    <row r="3" spans="2:5" ht="15" customHeight="1"/>
    <row r="4" spans="2:5" s="135" customFormat="1" ht="12.75" customHeight="1">
      <c r="D4" s="234" t="s">
        <v>167</v>
      </c>
      <c r="E4" s="234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1" t="s">
        <v>168</v>
      </c>
      <c r="D8" s="231"/>
      <c r="E8" s="231"/>
    </row>
    <row r="9" spans="2:5" ht="15" customHeight="1">
      <c r="B9" s="140" t="s">
        <v>90</v>
      </c>
      <c r="C9" s="189">
        <v>1</v>
      </c>
      <c r="D9" s="190" t="s">
        <v>169</v>
      </c>
      <c r="E9" s="162">
        <v>57551605.000213526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1633834.8203439089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42999650.710000001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1216844.1433637599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14134963.613233373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10096022.725789474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134919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-1129378.74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-32265.79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21919.57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8842071.2057894729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-815464.76684109436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4477427.6406028057</v>
      </c>
    </row>
    <row r="23" spans="2:5" ht="9" customHeight="1">
      <c r="C23" s="199"/>
      <c r="D23" s="146"/>
      <c r="E23" s="200"/>
    </row>
    <row r="24" spans="2:5" ht="15" customHeight="1" thickBot="1">
      <c r="C24" s="231" t="s">
        <v>183</v>
      </c>
      <c r="D24" s="231"/>
      <c r="E24" s="231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558018.01799397089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87292.196475136618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448468.59390300093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75493.310000000056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97750.537615833397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45068.959999999999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0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-16060.659999999989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0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29008.30000000001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-8443.0145251267586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60299.223090706619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4537726.863693512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1" t="s">
        <v>194</v>
      </c>
      <c r="E45" s="231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1" t="s">
        <v>199</v>
      </c>
      <c r="D51" s="231"/>
      <c r="E51" s="231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290273.63568928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0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290273.63568928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2" t="s">
        <v>215</v>
      </c>
      <c r="D63" s="232"/>
      <c r="E63" s="232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1625081.0635714289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381968.98434199998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147151.43755250002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111222.40999999999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18574.189600000002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-86715.364453880014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2457287.0498629827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2457287.0498629827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pane ySplit="10" topLeftCell="A11" activePane="bottomLeft" state="frozen"/>
      <selection pane="bottomLeft" activeCell="A5" sqref="A5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/>
    <col min="24" max="24" width="10" style="1" bestFit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35" t="s">
        <v>236</v>
      </c>
      <c r="B1" s="235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244</v>
      </c>
      <c r="F4" s="171"/>
      <c r="G4" s="171"/>
    </row>
    <row r="6" spans="1:38" ht="15" customHeight="1">
      <c r="C6" s="266" t="s">
        <v>82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83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15.75" customHeight="1" thickBot="1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ht="89.25" customHeight="1">
      <c r="A8" s="236" t="s">
        <v>23</v>
      </c>
      <c r="B8" s="239" t="s">
        <v>70</v>
      </c>
      <c r="C8" s="245" t="s">
        <v>22</v>
      </c>
      <c r="D8" s="246"/>
      <c r="E8" s="246"/>
      <c r="F8" s="246"/>
      <c r="G8" s="247"/>
      <c r="H8" s="254" t="s">
        <v>239</v>
      </c>
      <c r="I8" s="248" t="s">
        <v>71</v>
      </c>
      <c r="J8" s="247"/>
      <c r="K8" s="248" t="s">
        <v>72</v>
      </c>
      <c r="L8" s="246"/>
      <c r="M8" s="246"/>
      <c r="N8" s="246"/>
      <c r="O8" s="247"/>
      <c r="P8" s="248" t="s">
        <v>73</v>
      </c>
      <c r="Q8" s="247"/>
      <c r="R8" s="248" t="s">
        <v>74</v>
      </c>
      <c r="S8" s="246"/>
      <c r="T8" s="246"/>
      <c r="U8" s="246"/>
      <c r="V8" s="246"/>
      <c r="W8" s="246"/>
      <c r="X8" s="246"/>
      <c r="Y8" s="247"/>
      <c r="Z8" s="248" t="s">
        <v>77</v>
      </c>
      <c r="AA8" s="263"/>
      <c r="AC8" s="257" t="s">
        <v>71</v>
      </c>
      <c r="AD8" s="258"/>
      <c r="AE8" s="258" t="s">
        <v>72</v>
      </c>
      <c r="AF8" s="258"/>
      <c r="AG8" s="258" t="s">
        <v>78</v>
      </c>
      <c r="AH8" s="258"/>
      <c r="AI8" s="258" t="s">
        <v>79</v>
      </c>
      <c r="AJ8" s="258"/>
      <c r="AK8" s="258" t="s">
        <v>77</v>
      </c>
      <c r="AL8" s="239"/>
    </row>
    <row r="9" spans="1:38" ht="41.25" customHeight="1">
      <c r="A9" s="237"/>
      <c r="B9" s="240"/>
      <c r="C9" s="242" t="s">
        <v>15</v>
      </c>
      <c r="D9" s="243"/>
      <c r="E9" s="243"/>
      <c r="F9" s="244"/>
      <c r="G9" s="11" t="s">
        <v>16</v>
      </c>
      <c r="H9" s="255"/>
      <c r="I9" s="249" t="s">
        <v>0</v>
      </c>
      <c r="J9" s="249" t="s">
        <v>1</v>
      </c>
      <c r="K9" s="253" t="s">
        <v>0</v>
      </c>
      <c r="L9" s="243"/>
      <c r="M9" s="243"/>
      <c r="N9" s="244"/>
      <c r="O9" s="11" t="s">
        <v>1</v>
      </c>
      <c r="P9" s="249" t="s">
        <v>80</v>
      </c>
      <c r="Q9" s="249" t="s">
        <v>81</v>
      </c>
      <c r="R9" s="253" t="s">
        <v>75</v>
      </c>
      <c r="S9" s="243"/>
      <c r="T9" s="243"/>
      <c r="U9" s="244"/>
      <c r="V9" s="253" t="s">
        <v>76</v>
      </c>
      <c r="W9" s="243"/>
      <c r="X9" s="243"/>
      <c r="Y9" s="244"/>
      <c r="Z9" s="249" t="s">
        <v>17</v>
      </c>
      <c r="AA9" s="251" t="s">
        <v>18</v>
      </c>
      <c r="AC9" s="259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70" t="s">
        <v>18</v>
      </c>
    </row>
    <row r="10" spans="1:38" ht="83.25" customHeight="1" thickBot="1">
      <c r="A10" s="238"/>
      <c r="B10" s="241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0"/>
      <c r="J10" s="250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0"/>
      <c r="Q10" s="250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0"/>
      <c r="AA10" s="252"/>
      <c r="AC10" s="260"/>
      <c r="AD10" s="262"/>
      <c r="AE10" s="262"/>
      <c r="AF10" s="262"/>
      <c r="AG10" s="262"/>
      <c r="AH10" s="262"/>
      <c r="AI10" s="262"/>
      <c r="AJ10" s="262"/>
      <c r="AK10" s="262"/>
      <c r="AL10" s="271"/>
    </row>
    <row r="11" spans="1:38" ht="24.95" customHeight="1" thickBot="1">
      <c r="A11" s="12" t="s">
        <v>24</v>
      </c>
      <c r="B11" s="3" t="s">
        <v>25</v>
      </c>
      <c r="C11" s="66">
        <f>SUM(C12:C15)</f>
        <v>49025</v>
      </c>
      <c r="D11" s="67">
        <f>SUM(D12:D15)</f>
        <v>4</v>
      </c>
      <c r="E11" s="67">
        <f>SUM(E12:E15)</f>
        <v>228</v>
      </c>
      <c r="F11" s="67">
        <f>SUM(F12:F15)</f>
        <v>49257</v>
      </c>
      <c r="G11" s="67">
        <f>SUM(G12:G15)</f>
        <v>6336</v>
      </c>
      <c r="H11" s="28"/>
      <c r="I11" s="67">
        <f t="shared" ref="I11:AA11" si="0">SUM(I12:I15)</f>
        <v>994623.7549970285</v>
      </c>
      <c r="J11" s="67">
        <f t="shared" si="0"/>
        <v>87292.196475136618</v>
      </c>
      <c r="K11" s="67">
        <f t="shared" si="0"/>
        <v>555844.77351197088</v>
      </c>
      <c r="L11" s="67">
        <f t="shared" si="0"/>
        <v>916.42153600000006</v>
      </c>
      <c r="M11" s="67">
        <f t="shared" si="0"/>
        <v>1256.8229459999966</v>
      </c>
      <c r="N11" s="67">
        <f t="shared" si="0"/>
        <v>558018.01799397089</v>
      </c>
      <c r="O11" s="67">
        <f t="shared" si="0"/>
        <v>87292.196475136618</v>
      </c>
      <c r="P11" s="67">
        <f t="shared" si="0"/>
        <v>109549.42409097499</v>
      </c>
      <c r="Q11" s="67">
        <f t="shared" si="0"/>
        <v>97750.53951994759</v>
      </c>
      <c r="R11" s="67">
        <f t="shared" si="0"/>
        <v>41068.959999999999</v>
      </c>
      <c r="S11" s="67">
        <f t="shared" si="0"/>
        <v>0</v>
      </c>
      <c r="T11" s="67">
        <f t="shared" si="0"/>
        <v>4000</v>
      </c>
      <c r="U11" s="67">
        <f>SUM(U12:U15)</f>
        <v>45068.959999999999</v>
      </c>
      <c r="V11" s="67">
        <f>SUM(V12:V15)</f>
        <v>41068.959999999999</v>
      </c>
      <c r="W11" s="67">
        <f>SUM(W12:W15)</f>
        <v>0</v>
      </c>
      <c r="X11" s="67">
        <f>SUM(X12:X15)</f>
        <v>4000</v>
      </c>
      <c r="Y11" s="67">
        <f t="shared" si="0"/>
        <v>45068.959999999999</v>
      </c>
      <c r="Z11" s="67">
        <f>SUM(Z12:Z15)</f>
        <v>29008.30000000001</v>
      </c>
      <c r="AA11" s="68">
        <f>SUM(AA12:AA15)</f>
        <v>29008.30000000001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49025</v>
      </c>
      <c r="D12" s="41">
        <v>4</v>
      </c>
      <c r="E12" s="41">
        <v>228</v>
      </c>
      <c r="F12" s="41">
        <f>SUM(C12:E12)</f>
        <v>49257</v>
      </c>
      <c r="G12" s="70">
        <v>6336</v>
      </c>
      <c r="H12" s="28"/>
      <c r="I12" s="70">
        <v>994623.7549970285</v>
      </c>
      <c r="J12" s="70">
        <v>87292.196475136618</v>
      </c>
      <c r="K12" s="70">
        <v>555844.77351197088</v>
      </c>
      <c r="L12" s="70">
        <v>916.42153600000006</v>
      </c>
      <c r="M12" s="70">
        <v>1256.8229459999966</v>
      </c>
      <c r="N12" s="54">
        <f>SUM(K12:M12)</f>
        <v>558018.01799397089</v>
      </c>
      <c r="O12" s="70">
        <v>87292.196475136618</v>
      </c>
      <c r="P12" s="70">
        <v>109549.42409097499</v>
      </c>
      <c r="Q12" s="70">
        <v>97750.53951994759</v>
      </c>
      <c r="R12" s="70">
        <v>41068.959999999999</v>
      </c>
      <c r="S12" s="70">
        <v>0</v>
      </c>
      <c r="T12" s="70">
        <v>4000</v>
      </c>
      <c r="U12" s="41">
        <f>SUM(R12:T12)</f>
        <v>45068.959999999999</v>
      </c>
      <c r="V12" s="70">
        <v>41068.959999999999</v>
      </c>
      <c r="W12" s="70">
        <v>0</v>
      </c>
      <c r="X12" s="70">
        <v>4000</v>
      </c>
      <c r="Y12" s="41">
        <f>SUM(V12:X12)</f>
        <v>45068.959999999999</v>
      </c>
      <c r="Z12" s="70">
        <v>29008.30000000001</v>
      </c>
      <c r="AA12" s="71">
        <v>29008.30000000001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1488</v>
      </c>
      <c r="D16" s="44">
        <v>6168</v>
      </c>
      <c r="E16" s="44">
        <v>98</v>
      </c>
      <c r="F16" s="44">
        <f>SUM(C16:E16)</f>
        <v>7754</v>
      </c>
      <c r="G16" s="79">
        <v>1623</v>
      </c>
      <c r="H16" s="29"/>
      <c r="I16" s="79">
        <v>214614.12692499996</v>
      </c>
      <c r="J16" s="79">
        <v>0</v>
      </c>
      <c r="K16" s="79">
        <v>45776.71038099991</v>
      </c>
      <c r="L16" s="79">
        <v>167199.73246399994</v>
      </c>
      <c r="M16" s="79">
        <v>1598</v>
      </c>
      <c r="N16" s="57">
        <f>SUM(K16:M16)</f>
        <v>214574.44284499984</v>
      </c>
      <c r="O16" s="79"/>
      <c r="P16" s="79">
        <v>141992.42433299997</v>
      </c>
      <c r="Q16" s="79">
        <v>141992.42433299997</v>
      </c>
      <c r="R16" s="79">
        <v>80.03</v>
      </c>
      <c r="S16" s="79">
        <v>24109.54</v>
      </c>
      <c r="T16" s="79">
        <v>0</v>
      </c>
      <c r="U16" s="44">
        <f>SUM(R16:T16)</f>
        <v>24189.57</v>
      </c>
      <c r="V16" s="79">
        <v>80.03</v>
      </c>
      <c r="W16" s="79">
        <v>24109.54</v>
      </c>
      <c r="X16" s="79">
        <v>0</v>
      </c>
      <c r="Y16" s="44">
        <f>SUM(V16:X16)</f>
        <v>24189.57</v>
      </c>
      <c r="Z16" s="79">
        <v>-6785.4799999999741</v>
      </c>
      <c r="AA16" s="80">
        <v>-6785.4799999999741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43396</v>
      </c>
      <c r="D17" s="45">
        <f t="shared" si="2"/>
        <v>544</v>
      </c>
      <c r="E17" s="45">
        <f t="shared" si="2"/>
        <v>3361</v>
      </c>
      <c r="F17" s="45">
        <f>SUM(F18:F19)</f>
        <v>47301</v>
      </c>
      <c r="G17" s="45">
        <f t="shared" ref="G17:AA17" si="3">SUM(G18:G19)</f>
        <v>45242</v>
      </c>
      <c r="H17" s="32"/>
      <c r="I17" s="45">
        <f t="shared" si="3"/>
        <v>577767.48463204026</v>
      </c>
      <c r="J17" s="45">
        <f t="shared" si="3"/>
        <v>2773.6044162708749</v>
      </c>
      <c r="K17" s="45">
        <f t="shared" si="3"/>
        <v>471359.61994601303</v>
      </c>
      <c r="L17" s="45">
        <f t="shared" si="3"/>
        <v>40499.329243000051</v>
      </c>
      <c r="M17" s="45">
        <f t="shared" si="3"/>
        <v>38252.495452001916</v>
      </c>
      <c r="N17" s="45">
        <f t="shared" si="3"/>
        <v>550111.44464101503</v>
      </c>
      <c r="O17" s="45">
        <f t="shared" si="3"/>
        <v>2773.6044162708749</v>
      </c>
      <c r="P17" s="45">
        <f t="shared" si="3"/>
        <v>133440.33452101526</v>
      </c>
      <c r="Q17" s="45">
        <f t="shared" si="3"/>
        <v>132312.40205839847</v>
      </c>
      <c r="R17" s="45">
        <f t="shared" si="3"/>
        <v>0</v>
      </c>
      <c r="S17" s="45">
        <f t="shared" si="3"/>
        <v>0</v>
      </c>
      <c r="T17" s="45">
        <f t="shared" si="3"/>
        <v>0</v>
      </c>
      <c r="U17" s="45">
        <f t="shared" si="3"/>
        <v>0</v>
      </c>
      <c r="V17" s="45">
        <f t="shared" si="3"/>
        <v>0</v>
      </c>
      <c r="W17" s="45">
        <f t="shared" si="3"/>
        <v>0</v>
      </c>
      <c r="X17" s="45">
        <f t="shared" si="3"/>
        <v>0</v>
      </c>
      <c r="Y17" s="45">
        <f t="shared" si="3"/>
        <v>0</v>
      </c>
      <c r="Z17" s="45">
        <f t="shared" si="3"/>
        <v>841.18000000000006</v>
      </c>
      <c r="AA17" s="179">
        <f t="shared" si="3"/>
        <v>841.18000000000006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43215</v>
      </c>
      <c r="D18" s="46">
        <v>370</v>
      </c>
      <c r="E18" s="46">
        <v>3361</v>
      </c>
      <c r="F18" s="46">
        <f>SUM(C18:E18)</f>
        <v>46946</v>
      </c>
      <c r="G18" s="82">
        <v>41361</v>
      </c>
      <c r="H18" s="31"/>
      <c r="I18" s="82">
        <v>493438.97689804039</v>
      </c>
      <c r="J18" s="82">
        <v>2773.6044162708749</v>
      </c>
      <c r="K18" s="82">
        <v>426789.542849013</v>
      </c>
      <c r="L18" s="82">
        <v>3010.4226509999999</v>
      </c>
      <c r="M18" s="82">
        <v>38155.992332001915</v>
      </c>
      <c r="N18" s="58">
        <f>SUM(K18:M18)</f>
        <v>467955.95783201489</v>
      </c>
      <c r="O18" s="82">
        <v>2773.6044162708749</v>
      </c>
      <c r="P18" s="82">
        <v>112924.1941880153</v>
      </c>
      <c r="Q18" s="82">
        <v>111796.26172539849</v>
      </c>
      <c r="R18" s="82">
        <v>0</v>
      </c>
      <c r="S18" s="82">
        <v>0</v>
      </c>
      <c r="T18" s="82">
        <v>0</v>
      </c>
      <c r="U18" s="46">
        <f>SUM(R18:T18)</f>
        <v>0</v>
      </c>
      <c r="V18" s="82">
        <v>0</v>
      </c>
      <c r="W18" s="82">
        <v>0</v>
      </c>
      <c r="X18" s="82">
        <v>0</v>
      </c>
      <c r="Y18" s="46">
        <f>SUM(V18:X18)</f>
        <v>0</v>
      </c>
      <c r="Z18" s="82">
        <v>841.18000000000006</v>
      </c>
      <c r="AA18" s="83">
        <v>841.18000000000006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181</v>
      </c>
      <c r="D19" s="47">
        <v>174</v>
      </c>
      <c r="E19" s="47">
        <v>0</v>
      </c>
      <c r="F19" s="47">
        <f>SUM(C19:E19)</f>
        <v>355</v>
      </c>
      <c r="G19" s="85">
        <v>3881</v>
      </c>
      <c r="H19" s="30"/>
      <c r="I19" s="85">
        <v>84328.507733999839</v>
      </c>
      <c r="J19" s="85">
        <v>0</v>
      </c>
      <c r="K19" s="85">
        <v>44570.077097000045</v>
      </c>
      <c r="L19" s="85">
        <v>37488.90659200005</v>
      </c>
      <c r="M19" s="85">
        <v>96.503119999999996</v>
      </c>
      <c r="N19" s="59">
        <f>SUM(K19:M19)</f>
        <v>82155.486809000096</v>
      </c>
      <c r="O19" s="85">
        <v>0</v>
      </c>
      <c r="P19" s="85">
        <v>20516.140332999959</v>
      </c>
      <c r="Q19" s="85">
        <v>20516.140332999959</v>
      </c>
      <c r="R19" s="85">
        <v>0</v>
      </c>
      <c r="S19" s="85">
        <v>0</v>
      </c>
      <c r="T19" s="85">
        <v>0</v>
      </c>
      <c r="U19" s="47">
        <f>SUM(R19:T19)</f>
        <v>0</v>
      </c>
      <c r="V19" s="85">
        <v>0</v>
      </c>
      <c r="W19" s="85">
        <v>0</v>
      </c>
      <c r="X19" s="85">
        <v>0</v>
      </c>
      <c r="Y19" s="47">
        <f>SUM(V19:X19)</f>
        <v>0</v>
      </c>
      <c r="Z19" s="85">
        <v>0</v>
      </c>
      <c r="AA19" s="86">
        <v>0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61099</v>
      </c>
      <c r="D20" s="48">
        <v>8148</v>
      </c>
      <c r="E20" s="48">
        <v>2601</v>
      </c>
      <c r="F20" s="48">
        <f>SUM(C20:E20)</f>
        <v>71848</v>
      </c>
      <c r="G20" s="88">
        <v>77963</v>
      </c>
      <c r="H20" s="29"/>
      <c r="I20" s="88">
        <v>49327642.335506305</v>
      </c>
      <c r="J20" s="88">
        <v>0</v>
      </c>
      <c r="K20" s="88">
        <v>38910967.95414108</v>
      </c>
      <c r="L20" s="88">
        <v>6028420.2468749862</v>
      </c>
      <c r="M20" s="88">
        <v>2409140.86554603</v>
      </c>
      <c r="N20" s="60">
        <f>SUM(K20:M20)</f>
        <v>47348529.066562101</v>
      </c>
      <c r="O20" s="88">
        <v>0</v>
      </c>
      <c r="P20" s="88">
        <v>11706405.594235914</v>
      </c>
      <c r="Q20" s="88">
        <v>11706405.594235914</v>
      </c>
      <c r="R20" s="88">
        <v>6876026.7800000003</v>
      </c>
      <c r="S20" s="88">
        <v>372253.21</v>
      </c>
      <c r="T20" s="88">
        <v>1352021.8899999994</v>
      </c>
      <c r="U20" s="48">
        <f>SUM(R20:T20)</f>
        <v>8600301.879999999</v>
      </c>
      <c r="V20" s="88">
        <v>6876026.7800000003</v>
      </c>
      <c r="W20" s="88">
        <v>372253.21</v>
      </c>
      <c r="X20" s="88">
        <v>1352021.8899999994</v>
      </c>
      <c r="Y20" s="48">
        <f>SUM(V20:X20)</f>
        <v>8600301.879999999</v>
      </c>
      <c r="Z20" s="88">
        <v>7497323.0913369982</v>
      </c>
      <c r="AA20" s="89">
        <v>7497323.0913369982</v>
      </c>
      <c r="AC20" s="87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2116</v>
      </c>
      <c r="D21" s="45">
        <f t="shared" si="5"/>
        <v>3372</v>
      </c>
      <c r="E21" s="45">
        <f t="shared" si="5"/>
        <v>13</v>
      </c>
      <c r="F21" s="45">
        <f>SUM(F22:F23)</f>
        <v>5501</v>
      </c>
      <c r="G21" s="45">
        <f t="shared" si="5"/>
        <v>4930</v>
      </c>
      <c r="H21" s="45">
        <f t="shared" si="5"/>
        <v>5501</v>
      </c>
      <c r="I21" s="45">
        <f t="shared" si="5"/>
        <v>5993974.8774340134</v>
      </c>
      <c r="J21" s="45">
        <f t="shared" si="5"/>
        <v>979941.86756260903</v>
      </c>
      <c r="K21" s="45">
        <f t="shared" si="5"/>
        <v>2352620.9097839957</v>
      </c>
      <c r="L21" s="45">
        <f t="shared" si="5"/>
        <v>3448426.5456859949</v>
      </c>
      <c r="M21" s="45">
        <f t="shared" si="5"/>
        <v>11307.873740999999</v>
      </c>
      <c r="N21" s="45">
        <f t="shared" si="5"/>
        <v>5812355.3292109901</v>
      </c>
      <c r="O21" s="45">
        <f t="shared" si="5"/>
        <v>973940.65107736294</v>
      </c>
      <c r="P21" s="45">
        <f t="shared" si="5"/>
        <v>1417826.5249730088</v>
      </c>
      <c r="Q21" s="45">
        <f t="shared" si="5"/>
        <v>1183384.3491237022</v>
      </c>
      <c r="R21" s="45">
        <f t="shared" si="5"/>
        <v>251151.06999999998</v>
      </c>
      <c r="S21" s="45">
        <f t="shared" si="5"/>
        <v>775822.41000000015</v>
      </c>
      <c r="T21" s="45">
        <f t="shared" si="5"/>
        <v>0</v>
      </c>
      <c r="U21" s="45">
        <f t="shared" si="5"/>
        <v>1026973.4800000001</v>
      </c>
      <c r="V21" s="45">
        <f t="shared" si="5"/>
        <v>209141.36599999998</v>
      </c>
      <c r="W21" s="45">
        <f t="shared" si="5"/>
        <v>682913.11400000018</v>
      </c>
      <c r="X21" s="45">
        <f t="shared" si="5"/>
        <v>0</v>
      </c>
      <c r="Y21" s="45">
        <f t="shared" si="5"/>
        <v>892054.48000000021</v>
      </c>
      <c r="Z21" s="45">
        <f t="shared" si="5"/>
        <v>986813.5900000002</v>
      </c>
      <c r="AA21" s="179">
        <f t="shared" si="5"/>
        <v>884160.38000000024</v>
      </c>
      <c r="AC21" s="66">
        <f t="shared" ref="AC21:AL21" si="6">SUM(AC22:AC23)</f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2116</v>
      </c>
      <c r="D22" s="41">
        <v>3372</v>
      </c>
      <c r="E22" s="41">
        <v>13</v>
      </c>
      <c r="F22" s="41">
        <f>SUM(C22:E22)</f>
        <v>5501</v>
      </c>
      <c r="G22" s="70">
        <v>4930</v>
      </c>
      <c r="H22" s="70">
        <v>5501</v>
      </c>
      <c r="I22" s="70">
        <v>5993974.8774340134</v>
      </c>
      <c r="J22" s="70">
        <v>979941.86756260903</v>
      </c>
      <c r="K22" s="70">
        <v>2352620.9097839957</v>
      </c>
      <c r="L22" s="70">
        <v>3448426.5456859949</v>
      </c>
      <c r="M22" s="70">
        <v>11307.873740999999</v>
      </c>
      <c r="N22" s="54">
        <f>SUM(K22:M22)</f>
        <v>5812355.3292109901</v>
      </c>
      <c r="O22" s="70">
        <v>973940.65107736294</v>
      </c>
      <c r="P22" s="70">
        <v>1417826.5249730088</v>
      </c>
      <c r="Q22" s="70">
        <v>1183384.3491237022</v>
      </c>
      <c r="R22" s="70">
        <v>251151.06999999998</v>
      </c>
      <c r="S22" s="70">
        <v>775822.41000000015</v>
      </c>
      <c r="T22" s="70">
        <v>0</v>
      </c>
      <c r="U22" s="41">
        <f>SUM(R22:T22)</f>
        <v>1026973.4800000001</v>
      </c>
      <c r="V22" s="70">
        <v>209141.36599999998</v>
      </c>
      <c r="W22" s="70">
        <v>682913.11400000018</v>
      </c>
      <c r="X22" s="70">
        <v>0</v>
      </c>
      <c r="Y22" s="41">
        <f>SUM(V22:X22)</f>
        <v>892054.48000000021</v>
      </c>
      <c r="Z22" s="70">
        <v>986813.5900000002</v>
      </c>
      <c r="AA22" s="71">
        <v>884160.38000000024</v>
      </c>
      <c r="AC22" s="69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1954</v>
      </c>
      <c r="D24" s="49">
        <f t="shared" si="7"/>
        <v>167041</v>
      </c>
      <c r="E24" s="49">
        <f t="shared" si="7"/>
        <v>3</v>
      </c>
      <c r="F24" s="49">
        <f>SUM(F25:F27)</f>
        <v>168998</v>
      </c>
      <c r="G24" s="49">
        <f t="shared" si="7"/>
        <v>66521</v>
      </c>
      <c r="H24" s="49">
        <f t="shared" si="7"/>
        <v>168987</v>
      </c>
      <c r="I24" s="49">
        <f t="shared" si="7"/>
        <v>971043.37188542378</v>
      </c>
      <c r="J24" s="49">
        <f t="shared" si="7"/>
        <v>0</v>
      </c>
      <c r="K24" s="49">
        <f t="shared" si="7"/>
        <v>199482.63367789483</v>
      </c>
      <c r="L24" s="49">
        <f t="shared" si="7"/>
        <v>751875.6202485275</v>
      </c>
      <c r="M24" s="49">
        <f t="shared" si="7"/>
        <v>806.90401799999995</v>
      </c>
      <c r="N24" s="49">
        <f t="shared" si="7"/>
        <v>952165.15794442222</v>
      </c>
      <c r="O24" s="49">
        <f t="shared" si="7"/>
        <v>0</v>
      </c>
      <c r="P24" s="49">
        <f t="shared" si="7"/>
        <v>417612.66468308296</v>
      </c>
      <c r="Q24" s="49">
        <f t="shared" si="7"/>
        <v>417612.66468308296</v>
      </c>
      <c r="R24" s="49">
        <f t="shared" si="7"/>
        <v>50802.823684210518</v>
      </c>
      <c r="S24" s="49">
        <f t="shared" si="7"/>
        <v>100968.95210526316</v>
      </c>
      <c r="T24" s="49">
        <f t="shared" si="7"/>
        <v>0</v>
      </c>
      <c r="U24" s="49">
        <f t="shared" si="7"/>
        <v>151771.77578947367</v>
      </c>
      <c r="V24" s="49">
        <f t="shared" si="7"/>
        <v>50802.823684210518</v>
      </c>
      <c r="W24" s="49">
        <f t="shared" si="7"/>
        <v>100968.95210526316</v>
      </c>
      <c r="X24" s="49">
        <f t="shared" si="7"/>
        <v>0</v>
      </c>
      <c r="Y24" s="49">
        <f t="shared" si="7"/>
        <v>151771.77578947367</v>
      </c>
      <c r="Z24" s="49">
        <f t="shared" si="7"/>
        <v>178287.03894736842</v>
      </c>
      <c r="AA24" s="184">
        <f t="shared" si="7"/>
        <v>178287.03894736842</v>
      </c>
      <c r="AC24" s="90">
        <f t="shared" ref="AC24:AL24" si="8">SUM(AC25:AC27)</f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91">
        <f t="shared" si="8"/>
        <v>0</v>
      </c>
      <c r="AH24" s="91">
        <f t="shared" si="8"/>
        <v>0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1732</v>
      </c>
      <c r="D25" s="41">
        <v>166558</v>
      </c>
      <c r="E25" s="41">
        <v>0</v>
      </c>
      <c r="F25" s="41">
        <f>SUM(C25:E25)</f>
        <v>168290</v>
      </c>
      <c r="G25" s="70">
        <v>61561</v>
      </c>
      <c r="H25" s="70">
        <v>168290</v>
      </c>
      <c r="I25" s="70">
        <v>405212.94736842113</v>
      </c>
      <c r="J25" s="70">
        <v>0</v>
      </c>
      <c r="K25" s="70">
        <v>12563.26315789474</v>
      </c>
      <c r="L25" s="70">
        <v>392649.68421052641</v>
      </c>
      <c r="M25" s="70">
        <v>0</v>
      </c>
      <c r="N25" s="54">
        <f>SUM(K25:M25)</f>
        <v>405212.94736842113</v>
      </c>
      <c r="O25" s="70">
        <v>0</v>
      </c>
      <c r="P25" s="70">
        <v>280718.89990308089</v>
      </c>
      <c r="Q25" s="70">
        <v>280718.89990308089</v>
      </c>
      <c r="R25" s="70">
        <v>158.85368421052635</v>
      </c>
      <c r="S25" s="70">
        <v>14975.642105263161</v>
      </c>
      <c r="T25" s="70">
        <v>0</v>
      </c>
      <c r="U25" s="41">
        <f>SUM(R25:T25)</f>
        <v>15134.495789473687</v>
      </c>
      <c r="V25" s="70">
        <v>158.85368421052635</v>
      </c>
      <c r="W25" s="70">
        <v>14975.642105263161</v>
      </c>
      <c r="X25" s="70">
        <v>0</v>
      </c>
      <c r="Y25" s="41">
        <f>SUM(V25:X25)</f>
        <v>15134.495789473687</v>
      </c>
      <c r="Z25" s="70">
        <v>27779.758947368427</v>
      </c>
      <c r="AA25" s="71">
        <v>27779.758947368427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211</v>
      </c>
      <c r="D26" s="104">
        <v>483</v>
      </c>
      <c r="E26" s="104">
        <v>3</v>
      </c>
      <c r="F26" s="104">
        <f>SUM(C26:E26)</f>
        <v>697</v>
      </c>
      <c r="G26" s="104">
        <v>4956</v>
      </c>
      <c r="H26" s="70">
        <v>697</v>
      </c>
      <c r="I26" s="104">
        <v>550413.88303800265</v>
      </c>
      <c r="J26" s="104">
        <v>0</v>
      </c>
      <c r="K26" s="104">
        <v>171502.82904100008</v>
      </c>
      <c r="L26" s="104">
        <v>359225.93603800103</v>
      </c>
      <c r="M26" s="104">
        <v>806.90401799999995</v>
      </c>
      <c r="N26" s="39">
        <f>SUM(K26:M26)</f>
        <v>531535.66909700108</v>
      </c>
      <c r="O26" s="104">
        <v>0</v>
      </c>
      <c r="P26" s="104">
        <v>132608.91861400206</v>
      </c>
      <c r="Q26" s="104">
        <v>132608.91861400206</v>
      </c>
      <c r="R26" s="104">
        <v>50643.969999999994</v>
      </c>
      <c r="S26" s="104">
        <v>85993.31</v>
      </c>
      <c r="T26" s="104">
        <v>0</v>
      </c>
      <c r="U26" s="104">
        <f>SUM(R26:T26)</f>
        <v>136637.28</v>
      </c>
      <c r="V26" s="104">
        <v>50643.969999999994</v>
      </c>
      <c r="W26" s="104">
        <v>85993.31</v>
      </c>
      <c r="X26" s="104">
        <v>0</v>
      </c>
      <c r="Y26" s="104">
        <f>SUM(V26:X26)</f>
        <v>136637.28</v>
      </c>
      <c r="Z26" s="104">
        <v>150507.28</v>
      </c>
      <c r="AA26" s="105">
        <v>150507.28</v>
      </c>
      <c r="AC26" s="103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5">
        <v>11</v>
      </c>
      <c r="D27" s="50">
        <v>0</v>
      </c>
      <c r="E27" s="50">
        <v>0</v>
      </c>
      <c r="F27" s="50">
        <f>SUM(C27:E27)</f>
        <v>11</v>
      </c>
      <c r="G27" s="96">
        <v>4</v>
      </c>
      <c r="H27" s="30"/>
      <c r="I27" s="96">
        <v>15416.541478999998</v>
      </c>
      <c r="J27" s="96">
        <v>0</v>
      </c>
      <c r="K27" s="96">
        <v>15416.541478999998</v>
      </c>
      <c r="L27" s="96">
        <v>0</v>
      </c>
      <c r="M27" s="96">
        <v>0</v>
      </c>
      <c r="N27" s="61">
        <f>SUM(K27:M27)</f>
        <v>15416.541478999998</v>
      </c>
      <c r="O27" s="96">
        <v>0</v>
      </c>
      <c r="P27" s="96">
        <v>4284.8461659999957</v>
      </c>
      <c r="Q27" s="96">
        <v>4284.8461659999957</v>
      </c>
      <c r="R27" s="96">
        <v>0</v>
      </c>
      <c r="S27" s="96">
        <v>0</v>
      </c>
      <c r="T27" s="96">
        <v>0</v>
      </c>
      <c r="U27" s="50">
        <f>SUM(R27:T27)</f>
        <v>0</v>
      </c>
      <c r="V27" s="96">
        <v>0</v>
      </c>
      <c r="W27" s="96">
        <v>0</v>
      </c>
      <c r="X27" s="96">
        <v>0</v>
      </c>
      <c r="Y27" s="50">
        <f>SUM(V27:X27)</f>
        <v>0</v>
      </c>
      <c r="Z27" s="96">
        <v>0</v>
      </c>
      <c r="AA27" s="97">
        <v>0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1</v>
      </c>
      <c r="D29" s="51">
        <v>0</v>
      </c>
      <c r="E29" s="51">
        <v>0</v>
      </c>
      <c r="F29" s="51">
        <f>SUM(C29:E29)</f>
        <v>1</v>
      </c>
      <c r="G29" s="13">
        <v>1</v>
      </c>
      <c r="H29" s="34">
        <v>1</v>
      </c>
      <c r="I29" s="13">
        <v>46093.278815999998</v>
      </c>
      <c r="J29" s="13">
        <v>42076.578688524591</v>
      </c>
      <c r="K29" s="13">
        <v>46093.278815999998</v>
      </c>
      <c r="L29" s="13">
        <v>0</v>
      </c>
      <c r="M29" s="13">
        <v>0</v>
      </c>
      <c r="N29" s="62">
        <f>SUM(K29:M29)</f>
        <v>46093.278815999998</v>
      </c>
      <c r="O29" s="13">
        <v>42076.578688524591</v>
      </c>
      <c r="P29" s="13">
        <v>18744.599964000001</v>
      </c>
      <c r="Q29" s="13">
        <v>1633.4579640000047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0</v>
      </c>
      <c r="AA29" s="20">
        <v>0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26.25" thickBot="1">
      <c r="A30" s="12" t="s">
        <v>46</v>
      </c>
      <c r="B30" s="25" t="s">
        <v>47</v>
      </c>
      <c r="C30" s="183">
        <f t="shared" ref="C30:AA30" si="9">SUM(C31:C32)</f>
        <v>1</v>
      </c>
      <c r="D30" s="49">
        <f t="shared" si="9"/>
        <v>0</v>
      </c>
      <c r="E30" s="49">
        <f t="shared" si="9"/>
        <v>0</v>
      </c>
      <c r="F30" s="49">
        <f>SUM(F31:F32)</f>
        <v>1</v>
      </c>
      <c r="G30" s="49">
        <f t="shared" si="9"/>
        <v>1</v>
      </c>
      <c r="H30" s="29"/>
      <c r="I30" s="49">
        <f t="shared" si="9"/>
        <v>36041.879004000002</v>
      </c>
      <c r="J30" s="49">
        <f t="shared" si="9"/>
        <v>32679.519323578977</v>
      </c>
      <c r="K30" s="49">
        <f t="shared" si="9"/>
        <v>36041.879004000002</v>
      </c>
      <c r="L30" s="49">
        <f t="shared" si="9"/>
        <v>0</v>
      </c>
      <c r="M30" s="49">
        <f t="shared" si="9"/>
        <v>0</v>
      </c>
      <c r="N30" s="49">
        <f t="shared" si="9"/>
        <v>36041.879004000002</v>
      </c>
      <c r="O30" s="49">
        <f t="shared" si="9"/>
        <v>32679.519323578977</v>
      </c>
      <c r="P30" s="49">
        <f t="shared" si="9"/>
        <v>14657.030773000002</v>
      </c>
      <c r="Q30" s="49">
        <f t="shared" si="9"/>
        <v>1367.3595814112159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4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1</v>
      </c>
      <c r="D32" s="110">
        <v>0</v>
      </c>
      <c r="E32" s="110">
        <v>0</v>
      </c>
      <c r="F32" s="110">
        <f>SUM(C32:E32)</f>
        <v>1</v>
      </c>
      <c r="G32" s="110">
        <v>1</v>
      </c>
      <c r="H32" s="102"/>
      <c r="I32" s="110">
        <v>36041.879004000002</v>
      </c>
      <c r="J32" s="110">
        <v>32679.519323578977</v>
      </c>
      <c r="K32" s="110">
        <v>36041.879004000002</v>
      </c>
      <c r="L32" s="110">
        <v>0</v>
      </c>
      <c r="M32" s="110">
        <v>0</v>
      </c>
      <c r="N32" s="38">
        <f>SUM(K32:M32)</f>
        <v>36041.879004000002</v>
      </c>
      <c r="O32" s="110">
        <v>32679.519323578977</v>
      </c>
      <c r="P32" s="110">
        <v>14657.030773000002</v>
      </c>
      <c r="Q32" s="110">
        <v>1367.3595814112159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26.25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282</v>
      </c>
      <c r="D37" s="52">
        <v>3</v>
      </c>
      <c r="E37" s="52">
        <v>0</v>
      </c>
      <c r="F37" s="52">
        <f>SUM(C37:E37)</f>
        <v>285</v>
      </c>
      <c r="G37" s="94">
        <v>158</v>
      </c>
      <c r="H37" s="32"/>
      <c r="I37" s="94">
        <v>77215.279899999994</v>
      </c>
      <c r="J37" s="94">
        <v>48580.953858794004</v>
      </c>
      <c r="K37" s="94">
        <v>75959.009711000064</v>
      </c>
      <c r="L37" s="94">
        <v>1256.2700990000001</v>
      </c>
      <c r="M37" s="94">
        <v>0</v>
      </c>
      <c r="N37" s="63">
        <f>SUM(K37:M37)</f>
        <v>77215.279810000065</v>
      </c>
      <c r="O37" s="94">
        <v>48580.953858794004</v>
      </c>
      <c r="P37" s="94">
        <v>46048.003781000079</v>
      </c>
      <c r="Q37" s="94">
        <v>33145.610453661575</v>
      </c>
      <c r="R37" s="94">
        <v>0</v>
      </c>
      <c r="S37" s="94">
        <v>0</v>
      </c>
      <c r="T37" s="94">
        <v>0</v>
      </c>
      <c r="U37" s="52">
        <f>SUM(R37:T37)</f>
        <v>0</v>
      </c>
      <c r="V37" s="94">
        <v>0</v>
      </c>
      <c r="W37" s="94">
        <v>0</v>
      </c>
      <c r="X37" s="94">
        <v>0</v>
      </c>
      <c r="Y37" s="52">
        <f>SUM(V37:X37)</f>
        <v>0</v>
      </c>
      <c r="Z37" s="94">
        <v>0</v>
      </c>
      <c r="AA37" s="95">
        <v>0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1959</v>
      </c>
      <c r="D38" s="48">
        <v>417</v>
      </c>
      <c r="E38" s="48">
        <v>0</v>
      </c>
      <c r="F38" s="48">
        <f>SUM(C38:E38)</f>
        <v>2376</v>
      </c>
      <c r="G38" s="88">
        <v>4503</v>
      </c>
      <c r="H38" s="33"/>
      <c r="I38" s="88">
        <v>802411.83898400096</v>
      </c>
      <c r="J38" s="88">
        <v>364145.48232881341</v>
      </c>
      <c r="K38" s="88">
        <v>742321.4181639998</v>
      </c>
      <c r="L38" s="88">
        <v>46193.193844000023</v>
      </c>
      <c r="M38" s="88">
        <v>0</v>
      </c>
      <c r="N38" s="60">
        <f>SUM(K38:M38)</f>
        <v>788514.61200799979</v>
      </c>
      <c r="O38" s="88">
        <v>364145.48232881341</v>
      </c>
      <c r="P38" s="88">
        <v>215354.68136099892</v>
      </c>
      <c r="Q38" s="88">
        <v>112912.78218991842</v>
      </c>
      <c r="R38" s="88">
        <v>4291.25</v>
      </c>
      <c r="S38" s="88">
        <v>13651</v>
      </c>
      <c r="T38" s="88">
        <v>0</v>
      </c>
      <c r="U38" s="48">
        <f>SUM(R38:T38)</f>
        <v>17942.25</v>
      </c>
      <c r="V38" s="88">
        <v>4291.25</v>
      </c>
      <c r="W38" s="88">
        <v>13651</v>
      </c>
      <c r="X38" s="88">
        <v>0</v>
      </c>
      <c r="Y38" s="48">
        <f>SUM(V38:X38)</f>
        <v>17942.25</v>
      </c>
      <c r="Z38" s="88">
        <v>23248.43</v>
      </c>
      <c r="AA38" s="89">
        <v>23248.43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236</v>
      </c>
      <c r="D39" s="48">
        <v>293</v>
      </c>
      <c r="E39" s="48">
        <v>3</v>
      </c>
      <c r="F39" s="48">
        <f>SUM(C39:E39)</f>
        <v>532</v>
      </c>
      <c r="G39" s="88">
        <v>4938</v>
      </c>
      <c r="H39" s="33"/>
      <c r="I39" s="88">
        <v>96260.3614609996</v>
      </c>
      <c r="J39" s="88">
        <v>0</v>
      </c>
      <c r="K39" s="88">
        <v>19784.221369000035</v>
      </c>
      <c r="L39" s="88">
        <v>73028.654749000372</v>
      </c>
      <c r="M39" s="88">
        <v>11.9857</v>
      </c>
      <c r="N39" s="60">
        <f>SUM(K39:M39)</f>
        <v>92824.861818000412</v>
      </c>
      <c r="O39" s="88">
        <v>0</v>
      </c>
      <c r="P39" s="88">
        <v>22743.169735999807</v>
      </c>
      <c r="Q39" s="88">
        <v>22743.169735999807</v>
      </c>
      <c r="R39" s="88">
        <v>4160</v>
      </c>
      <c r="S39" s="88">
        <v>6425</v>
      </c>
      <c r="T39" s="88">
        <v>0</v>
      </c>
      <c r="U39" s="48">
        <f>SUM(R39:T39)</f>
        <v>10585</v>
      </c>
      <c r="V39" s="88">
        <v>4160</v>
      </c>
      <c r="W39" s="88">
        <v>6425</v>
      </c>
      <c r="X39" s="88">
        <v>0</v>
      </c>
      <c r="Y39" s="48">
        <f>SUM(V39:X39)</f>
        <v>10585</v>
      </c>
      <c r="Z39" s="88">
        <v>12936</v>
      </c>
      <c r="AA39" s="89">
        <v>12936</v>
      </c>
      <c r="AC39" s="87"/>
      <c r="AD39" s="88"/>
      <c r="AE39" s="88"/>
      <c r="AF39" s="88"/>
      <c r="AG39" s="88"/>
      <c r="AH39" s="88"/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0</v>
      </c>
      <c r="D40" s="49">
        <f t="shared" si="13"/>
        <v>0</v>
      </c>
      <c r="E40" s="49">
        <f t="shared" si="13"/>
        <v>0</v>
      </c>
      <c r="F40" s="49">
        <f>SUM(F41:F43)</f>
        <v>0</v>
      </c>
      <c r="G40" s="49">
        <f t="shared" si="13"/>
        <v>0</v>
      </c>
      <c r="H40" s="33"/>
      <c r="I40" s="49">
        <f t="shared" si="13"/>
        <v>0</v>
      </c>
      <c r="J40" s="49">
        <f t="shared" si="13"/>
        <v>0</v>
      </c>
      <c r="K40" s="49">
        <f t="shared" si="13"/>
        <v>0</v>
      </c>
      <c r="L40" s="49">
        <f t="shared" si="13"/>
        <v>0</v>
      </c>
      <c r="M40" s="49">
        <f t="shared" si="13"/>
        <v>0</v>
      </c>
      <c r="N40" s="49">
        <f t="shared" si="13"/>
        <v>0</v>
      </c>
      <c r="O40" s="49">
        <f t="shared" si="13"/>
        <v>0</v>
      </c>
      <c r="P40" s="49">
        <f t="shared" si="13"/>
        <v>0</v>
      </c>
      <c r="Q40" s="49">
        <f t="shared" si="13"/>
        <v>0</v>
      </c>
      <c r="R40" s="49">
        <f t="shared" si="13"/>
        <v>0</v>
      </c>
      <c r="S40" s="49">
        <f t="shared" si="13"/>
        <v>0</v>
      </c>
      <c r="T40" s="49">
        <f t="shared" si="13"/>
        <v>0</v>
      </c>
      <c r="U40" s="49">
        <f t="shared" si="13"/>
        <v>0</v>
      </c>
      <c r="V40" s="49">
        <f t="shared" si="13"/>
        <v>0</v>
      </c>
      <c r="W40" s="49">
        <f t="shared" si="13"/>
        <v>0</v>
      </c>
      <c r="X40" s="49">
        <f t="shared" si="13"/>
        <v>0</v>
      </c>
      <c r="Y40" s="49">
        <f t="shared" si="13"/>
        <v>0</v>
      </c>
      <c r="Z40" s="49">
        <f t="shared" si="13"/>
        <v>0</v>
      </c>
      <c r="AA40" s="184">
        <f t="shared" si="13"/>
        <v>0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0</v>
      </c>
      <c r="D41" s="53">
        <v>0</v>
      </c>
      <c r="E41" s="53">
        <v>0</v>
      </c>
      <c r="F41" s="53">
        <f>SUM(C41:E41)</f>
        <v>0</v>
      </c>
      <c r="G41" s="99">
        <v>0</v>
      </c>
      <c r="H41" s="31"/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64">
        <f>SUM(K41:M41)</f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0</v>
      </c>
      <c r="AA41" s="100">
        <v>0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0</v>
      </c>
      <c r="D42" s="104">
        <v>0</v>
      </c>
      <c r="E42" s="104">
        <v>0</v>
      </c>
      <c r="F42" s="104">
        <f>SUM(C42:E42)</f>
        <v>0</v>
      </c>
      <c r="G42" s="104">
        <v>0</v>
      </c>
      <c r="H42" s="102"/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39">
        <f>SUM(K42:M42)</f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f>SUM(R42:T42)</f>
        <v>0</v>
      </c>
      <c r="V42" s="104">
        <v>0</v>
      </c>
      <c r="W42" s="104">
        <v>0</v>
      </c>
      <c r="X42" s="104">
        <v>0</v>
      </c>
      <c r="Y42" s="104">
        <f>SUM(V42:X42)</f>
        <v>0</v>
      </c>
      <c r="Z42" s="104">
        <v>0</v>
      </c>
      <c r="AA42" s="105">
        <v>0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0</v>
      </c>
      <c r="D43" s="50">
        <v>0</v>
      </c>
      <c r="E43" s="50">
        <v>0</v>
      </c>
      <c r="F43" s="50">
        <f>SUM(C43:E43)</f>
        <v>0</v>
      </c>
      <c r="G43" s="96">
        <v>0</v>
      </c>
      <c r="H43" s="30"/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61">
        <f>SUM(K43:M43)</f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0</v>
      </c>
      <c r="AA43" s="97">
        <v>0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0</v>
      </c>
      <c r="AA44" s="89">
        <v>0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26.25" thickBot="1">
      <c r="A45" s="12" t="s">
        <v>63</v>
      </c>
      <c r="B45" s="3" t="s">
        <v>64</v>
      </c>
      <c r="C45" s="183">
        <f t="shared" ref="C45:AA45" si="15">SUM(C46:C48)</f>
        <v>2931</v>
      </c>
      <c r="D45" s="49">
        <f t="shared" si="15"/>
        <v>215</v>
      </c>
      <c r="E45" s="49">
        <f t="shared" si="15"/>
        <v>205</v>
      </c>
      <c r="F45" s="49">
        <f>SUM(F46:F48)</f>
        <v>3351</v>
      </c>
      <c r="G45" s="49">
        <f t="shared" si="15"/>
        <v>2767</v>
      </c>
      <c r="H45" s="33"/>
      <c r="I45" s="49">
        <f t="shared" si="15"/>
        <v>400073.70756799827</v>
      </c>
      <c r="J45" s="49">
        <f t="shared" si="15"/>
        <v>169638.03065056409</v>
      </c>
      <c r="K45" s="49">
        <f t="shared" si="15"/>
        <v>368249.11873199884</v>
      </c>
      <c r="L45" s="49">
        <f t="shared" si="15"/>
        <v>9699.4453110000013</v>
      </c>
      <c r="M45" s="49">
        <f t="shared" si="15"/>
        <v>5498.124951000008</v>
      </c>
      <c r="N45" s="49">
        <f t="shared" si="15"/>
        <v>383446.68899399886</v>
      </c>
      <c r="O45" s="49">
        <f t="shared" si="15"/>
        <v>169638.03065056409</v>
      </c>
      <c r="P45" s="49">
        <f t="shared" si="15"/>
        <v>92140.154513999354</v>
      </c>
      <c r="Q45" s="49">
        <f t="shared" si="15"/>
        <v>56464.685085363744</v>
      </c>
      <c r="R45" s="49">
        <f t="shared" si="15"/>
        <v>0</v>
      </c>
      <c r="S45" s="49">
        <f t="shared" si="15"/>
        <v>0</v>
      </c>
      <c r="T45" s="49">
        <f t="shared" si="15"/>
        <v>0</v>
      </c>
      <c r="U45" s="49">
        <f t="shared" si="15"/>
        <v>0</v>
      </c>
      <c r="V45" s="49">
        <f t="shared" si="15"/>
        <v>0</v>
      </c>
      <c r="W45" s="49">
        <f t="shared" si="15"/>
        <v>0</v>
      </c>
      <c r="X45" s="49">
        <f t="shared" si="15"/>
        <v>0</v>
      </c>
      <c r="Y45" s="49">
        <f t="shared" si="15"/>
        <v>0</v>
      </c>
      <c r="Z45" s="49">
        <f t="shared" si="15"/>
        <v>0.90000000000009095</v>
      </c>
      <c r="AA45" s="184">
        <f t="shared" si="15"/>
        <v>0.90000000000009095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2878</v>
      </c>
      <c r="D46" s="107">
        <v>16</v>
      </c>
      <c r="E46" s="107">
        <v>205</v>
      </c>
      <c r="F46" s="107">
        <f>SUM(C46:E46)</f>
        <v>3099</v>
      </c>
      <c r="G46" s="107">
        <v>2525</v>
      </c>
      <c r="H46" s="31"/>
      <c r="I46" s="107">
        <v>195531.89369199832</v>
      </c>
      <c r="J46" s="107">
        <v>42716.947080601094</v>
      </c>
      <c r="K46" s="107">
        <v>184232.07935099886</v>
      </c>
      <c r="L46" s="107">
        <v>909.60786100000007</v>
      </c>
      <c r="M46" s="107">
        <v>5498.124951000008</v>
      </c>
      <c r="N46" s="40">
        <f>SUM(K46:M46)</f>
        <v>190639.81216299886</v>
      </c>
      <c r="O46" s="107">
        <v>42716.947080601094</v>
      </c>
      <c r="P46" s="107">
        <v>46460.176753999374</v>
      </c>
      <c r="Q46" s="107">
        <v>36344.906920666035</v>
      </c>
      <c r="R46" s="107">
        <v>0</v>
      </c>
      <c r="S46" s="107">
        <v>0</v>
      </c>
      <c r="T46" s="107">
        <v>0</v>
      </c>
      <c r="U46" s="107">
        <f>SUM(R46:T46)</f>
        <v>0</v>
      </c>
      <c r="V46" s="107">
        <v>0</v>
      </c>
      <c r="W46" s="107">
        <v>0</v>
      </c>
      <c r="X46" s="107">
        <v>0</v>
      </c>
      <c r="Y46" s="107">
        <f>SUM(V46:X46)</f>
        <v>0</v>
      </c>
      <c r="Z46" s="107">
        <v>0.90000000000009095</v>
      </c>
      <c r="AA46" s="108">
        <v>0.90000000000009095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3</v>
      </c>
      <c r="D47" s="42">
        <v>0</v>
      </c>
      <c r="E47" s="42">
        <v>0</v>
      </c>
      <c r="F47" s="42">
        <f>SUM(C47:E47)</f>
        <v>3</v>
      </c>
      <c r="G47" s="73">
        <v>7</v>
      </c>
      <c r="H47" s="102"/>
      <c r="I47" s="73">
        <v>21711.939403</v>
      </c>
      <c r="J47" s="73">
        <v>14038.919282227253</v>
      </c>
      <c r="K47" s="73">
        <v>21711.939403</v>
      </c>
      <c r="L47" s="73">
        <v>0</v>
      </c>
      <c r="M47" s="73">
        <v>0</v>
      </c>
      <c r="N47" s="55">
        <f>SUM(K47:M47)</f>
        <v>21711.939403</v>
      </c>
      <c r="O47" s="73">
        <v>14038.919282227253</v>
      </c>
      <c r="P47" s="73">
        <v>3587.3551479999987</v>
      </c>
      <c r="Q47" s="73">
        <v>1331.8055043330369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50</v>
      </c>
      <c r="D48" s="50">
        <v>199</v>
      </c>
      <c r="E48" s="50">
        <v>0</v>
      </c>
      <c r="F48" s="50">
        <f>SUM(C48:E48)</f>
        <v>249</v>
      </c>
      <c r="G48" s="96">
        <v>235</v>
      </c>
      <c r="H48" s="102"/>
      <c r="I48" s="96">
        <v>182829.87447299995</v>
      </c>
      <c r="J48" s="96">
        <v>112882.16428773574</v>
      </c>
      <c r="K48" s="96">
        <v>162305.09997800001</v>
      </c>
      <c r="L48" s="96">
        <v>8789.8374500000009</v>
      </c>
      <c r="M48" s="96">
        <v>0</v>
      </c>
      <c r="N48" s="61">
        <f>SUM(K48:M48)</f>
        <v>171094.937428</v>
      </c>
      <c r="O48" s="96">
        <v>112882.16428773574</v>
      </c>
      <c r="P48" s="96">
        <v>42092.622611999977</v>
      </c>
      <c r="Q48" s="96">
        <v>18787.97266036467</v>
      </c>
      <c r="R48" s="96">
        <v>0</v>
      </c>
      <c r="S48" s="96">
        <v>0</v>
      </c>
      <c r="T48" s="96">
        <v>0</v>
      </c>
      <c r="U48" s="50">
        <f>SUM(R48:T48)</f>
        <v>0</v>
      </c>
      <c r="V48" s="96">
        <v>0</v>
      </c>
      <c r="W48" s="96">
        <v>0</v>
      </c>
      <c r="X48" s="96">
        <v>0</v>
      </c>
      <c r="Y48" s="50">
        <f>SUM(V48:X48)</f>
        <v>0</v>
      </c>
      <c r="Z48" s="96">
        <v>0</v>
      </c>
      <c r="AA48" s="97">
        <v>0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64" t="s">
        <v>69</v>
      </c>
      <c r="B50" s="265"/>
      <c r="C50" s="37">
        <f>C11+C16+C17+C20+C21+C24+C28+C29+C30+C33+C34+C37+C38+C39+C40+C44+C45+C49</f>
        <v>164488</v>
      </c>
      <c r="D50" s="14">
        <f>D11+D16+D17+D20+D21+D24+D28+D29+D30+D33+D34+D37+D38+D39+D40+D44+D45+D49</f>
        <v>186205</v>
      </c>
      <c r="E50" s="14">
        <f>E11+E16+E17+E20+E21+E24+E28+E29+E30+E33+E34+E37+E38+E39+E40+E44+E45+E49</f>
        <v>6512</v>
      </c>
      <c r="F50" s="14">
        <f>F11+F16+F17+F20+F21+F24+F28+F29+F30+F33+F34+F37+F38+F39+F40+F44+F45+F49</f>
        <v>357205</v>
      </c>
      <c r="G50" s="14">
        <f>G11+G16+G17+G20+G21+G24+G28+G29+G30+G33+G34+G37+G38+G39+G40+G44+G45+G49</f>
        <v>214983</v>
      </c>
      <c r="H50" s="14">
        <f t="shared" ref="H50:AL50" si="17">H11+H16+H17+H20+H21+H24+H28+H29+H30+H33+H34+H37+H38+H39+H40+H44+H45+H49</f>
        <v>174489</v>
      </c>
      <c r="I50" s="14">
        <f t="shared" si="17"/>
        <v>59537762.297112808</v>
      </c>
      <c r="J50" s="14">
        <f t="shared" si="17"/>
        <v>1727128.2333042915</v>
      </c>
      <c r="K50" s="14">
        <f t="shared" si="17"/>
        <v>43824501.527237944</v>
      </c>
      <c r="L50" s="14">
        <f t="shared" si="17"/>
        <v>10567515.46005551</v>
      </c>
      <c r="M50" s="14">
        <f t="shared" si="17"/>
        <v>2467873.0723540317</v>
      </c>
      <c r="N50" s="14">
        <f t="shared" si="17"/>
        <v>56859890.059647486</v>
      </c>
      <c r="O50" s="14">
        <f t="shared" si="17"/>
        <v>1721127.0168190454</v>
      </c>
      <c r="P50" s="14">
        <f t="shared" si="17"/>
        <v>14336514.606965996</v>
      </c>
      <c r="Q50" s="14">
        <f t="shared" si="17"/>
        <v>13907725.038964398</v>
      </c>
      <c r="R50" s="14">
        <f t="shared" si="17"/>
        <v>7227580.9136842117</v>
      </c>
      <c r="S50" s="14">
        <f t="shared" si="17"/>
        <v>1293230.1121052634</v>
      </c>
      <c r="T50" s="14">
        <f t="shared" si="17"/>
        <v>1356021.8899999994</v>
      </c>
      <c r="U50" s="14">
        <f>U11+U16+U17+U20+U21+U24+U28+U29+U30+U33+U34+U37+U38+U39+U40+U44+U45+U49</f>
        <v>9876832.9157894719</v>
      </c>
      <c r="V50" s="14">
        <f t="shared" si="17"/>
        <v>7185571.2096842118</v>
      </c>
      <c r="W50" s="14">
        <f t="shared" si="17"/>
        <v>1200320.8161052633</v>
      </c>
      <c r="X50" s="14">
        <f t="shared" si="17"/>
        <v>1356021.8899999994</v>
      </c>
      <c r="Y50" s="14">
        <f t="shared" si="17"/>
        <v>9741913.9157894719</v>
      </c>
      <c r="Z50" s="14">
        <f t="shared" si="17"/>
        <v>8721673.0502843671</v>
      </c>
      <c r="AA50" s="15">
        <f t="shared" si="17"/>
        <v>8619019.8402843662</v>
      </c>
      <c r="AC50" s="37">
        <f t="shared" si="17"/>
        <v>0</v>
      </c>
      <c r="AD50" s="14">
        <f t="shared" si="17"/>
        <v>0</v>
      </c>
      <c r="AE50" s="14">
        <f t="shared" si="17"/>
        <v>0</v>
      </c>
      <c r="AF50" s="14">
        <f t="shared" si="17"/>
        <v>0</v>
      </c>
      <c r="AG50" s="14">
        <f t="shared" si="17"/>
        <v>0</v>
      </c>
      <c r="AH50" s="14">
        <f t="shared" si="17"/>
        <v>0</v>
      </c>
      <c r="AI50" s="14">
        <f t="shared" si="17"/>
        <v>0</v>
      </c>
      <c r="AJ50" s="14">
        <f t="shared" si="17"/>
        <v>0</v>
      </c>
      <c r="AK50" s="14">
        <f t="shared" si="17"/>
        <v>0</v>
      </c>
      <c r="AL50" s="15">
        <f t="shared" si="17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2024-08-19T12:42:16Z</dcterms:modified>
</cp:coreProperties>
</file>