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4\9\საიტზე ასატვირთი\"/>
    </mc:Choice>
  </mc:AlternateContent>
  <xr:revisionPtr revIDLastSave="0" documentId="13_ncr:1_{18440484-80DF-4576-A0F4-1725AF448869}" xr6:coauthVersionLast="47" xr6:coauthVersionMax="47" xr10:uidLastSave="{00000000-0000-0000-0000-000000000000}"/>
  <bookViews>
    <workbookView xWindow="2868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7" l="1"/>
  <c r="E35" i="27"/>
  <c r="E29" i="27"/>
  <c r="E19" i="27"/>
  <c r="E13" i="27"/>
  <c r="Y48" i="21"/>
  <c r="U48" i="21"/>
  <c r="N48" i="21"/>
  <c r="F48" i="21"/>
  <c r="Y47" i="21"/>
  <c r="U47" i="21"/>
  <c r="U45" i="21" s="1"/>
  <c r="N47" i="21"/>
  <c r="F47" i="21"/>
  <c r="F45" i="21" s="1"/>
  <c r="Y46" i="21"/>
  <c r="Y45" i="21" s="1"/>
  <c r="U46" i="21"/>
  <c r="N46" i="21"/>
  <c r="F46" i="21"/>
  <c r="AA45" i="21"/>
  <c r="Z45" i="21"/>
  <c r="X45" i="21"/>
  <c r="W45" i="21"/>
  <c r="V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F42" i="21"/>
  <c r="F40" i="21" s="1"/>
  <c r="Y41" i="21"/>
  <c r="U41" i="21"/>
  <c r="N41" i="21"/>
  <c r="N40" i="21" s="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U34" i="21" s="1"/>
  <c r="N35" i="21"/>
  <c r="F35" i="21"/>
  <c r="F34" i="21" s="1"/>
  <c r="AA34" i="21"/>
  <c r="Z34" i="21"/>
  <c r="Y34" i="21"/>
  <c r="X34" i="21"/>
  <c r="W34" i="21"/>
  <c r="V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U30" i="21" s="1"/>
  <c r="N32" i="21"/>
  <c r="F32" i="21"/>
  <c r="F30" i="21" s="1"/>
  <c r="Y31" i="21"/>
  <c r="U31" i="21"/>
  <c r="N31" i="21"/>
  <c r="F31" i="21"/>
  <c r="AA30" i="21"/>
  <c r="Z30" i="21"/>
  <c r="Y30" i="21"/>
  <c r="X30" i="21"/>
  <c r="W30" i="21"/>
  <c r="V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U24" i="21" s="1"/>
  <c r="N25" i="21"/>
  <c r="F25" i="21"/>
  <c r="F24" i="21" s="1"/>
  <c r="AA24" i="21"/>
  <c r="Z24" i="21"/>
  <c r="Y24" i="21"/>
  <c r="X24" i="21"/>
  <c r="W24" i="21"/>
  <c r="V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Y21" i="21" s="1"/>
  <c r="U22" i="21"/>
  <c r="N22" i="21"/>
  <c r="N21" i="21" s="1"/>
  <c r="F22" i="21"/>
  <c r="AA21" i="21"/>
  <c r="Z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U18" i="21"/>
  <c r="N18" i="21"/>
  <c r="F18" i="21"/>
  <c r="F17" i="21" s="1"/>
  <c r="AA17" i="21"/>
  <c r="Z17" i="21"/>
  <c r="Y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F11" i="21" s="1"/>
  <c r="Y12" i="21"/>
  <c r="U12" i="21"/>
  <c r="U11" i="21" s="1"/>
  <c r="N12" i="21"/>
  <c r="F12" i="21"/>
  <c r="AA11" i="21"/>
  <c r="Z11" i="21"/>
  <c r="Y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E11" i="21"/>
  <c r="D11" i="21"/>
  <c r="C11" i="21"/>
  <c r="E50" i="26" l="1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<sst xmlns="http://schemas.openxmlformats.org/spreadsheetml/2006/main" count="330" uniqueCount="245">
  <si>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</si>
  <si>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</si>
  <si>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</si>
  <si>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</si>
  <si>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</si>
  <si>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</si>
  <si>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</si>
  <si>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</si>
  <si>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</si>
  <si>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</si>
  <si>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</si>
  <si>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</si>
  <si>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</si>
  <si>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</si>
  <si>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</si>
  <si>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</si>
  <si>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</si>
  <si>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</si>
  <si>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</si>
  <si>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</si>
  <si>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</si>
  <si>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</si>
  <si>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</si>
  <si>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</si>
  <si>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</si>
  <si>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</si>
  <si>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</si>
  <si>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</si>
  <si>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</si>
  <si>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</si>
  <si>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</si>
  <si>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</si>
  <si>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</si>
  <si>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</si>
  <si>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</si>
  <si>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</si>
  <si>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</si>
  <si>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</si>
  <si>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</si>
  <si>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</si>
  <si>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</si>
  <si>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</si>
  <si>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</si>
  <si>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</si>
  <si>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</si>
  <si>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</si>
  <si>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</si>
  <si>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</si>
  <si>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</si>
  <si>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</si>
  <si>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</si>
  <si>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</si>
  <si>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</si>
  <si>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</si>
  <si>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</si>
  <si>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</si>
  <si>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</si>
  <si>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</si>
  <si>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</si>
  <si>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</si>
  <si>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</si>
  <si>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</si>
  <si>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</si>
  <si>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</si>
  <si>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</si>
  <si>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</si>
  <si>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</si>
  <si>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</si>
  <si>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</si>
  <si>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</si>
  <si>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</si>
  <si>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</si>
  <si>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</si>
  <si>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</si>
  <si>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</si>
  <si>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</si>
  <si>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</si>
  <si>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</si>
  <si>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</si>
  <si>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</si>
  <si>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</si>
  <si>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</si>
  <si>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</si>
  <si>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</si>
  <si>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</si>
  <si>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</si>
  <si>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</si>
  <si>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</si>
  <si>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</si>
  <si>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</si>
  <si>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</si>
  <si>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</si>
  <si>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</si>
  <si>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</si>
  <si>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</si>
  <si>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</si>
  <si>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</si>
  <si>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</si>
  <si>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</si>
  <si>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</si>
  <si>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</si>
  <si>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</si>
  <si>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</si>
  <si>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</si>
  <si>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</si>
  <si>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</si>
  <si>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</si>
  <si>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</si>
  <si>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</si>
  <si>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</si>
  <si>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</si>
  <si>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</si>
  <si>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</si>
  <si>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</si>
  <si>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</si>
  <si>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</si>
  <si>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</si>
  <si>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</si>
  <si>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</si>
  <si>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</si>
  <si>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</si>
  <si>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</si>
  <si>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</si>
  <si>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</si>
  <si>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</si>
  <si>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</si>
  <si>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</si>
  <si>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</si>
  <si>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</si>
  <si>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</si>
  <si>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</si>
  <si>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</si>
  <si>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</si>
  <si>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</si>
  <si>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</si>
  <si>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</si>
  <si>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</si>
  <si>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</si>
  <si>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</si>
  <si>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</si>
  <si>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</si>
  <si>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</si>
  <si>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</si>
  <si>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</si>
  <si>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</si>
  <si>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</si>
  <si>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</si>
  <si>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</si>
  <si>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</si>
  <si>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</si>
  <si>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</si>
  <si>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</si>
  <si>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</si>
  <si>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</si>
  <si>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</si>
  <si>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</si>
  <si>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</si>
  <si>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</si>
  <si>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</si>
  <si>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</si>
  <si>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</si>
  <si>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</si>
  <si>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</si>
  <si>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</si>
  <si>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</si>
  <si>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</si>
  <si>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</si>
  <si>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</si>
  <si>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</si>
  <si>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</si>
  <si>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</si>
  <si>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</si>
  <si>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</si>
  <si>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</si>
  <si>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</si>
  <si>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</si>
  <si>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</si>
  <si>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</si>
  <si>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</si>
  <si>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</si>
  <si>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</si>
  <si>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</si>
  <si>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</si>
  <si>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</si>
  <si>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</si>
  <si>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</si>
  <si>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</si>
  <si>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</si>
  <si>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</si>
  <si>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</si>
  <si>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</si>
  <si>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</si>
  <si>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</si>
  <si>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</si>
  <si>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</si>
  <si>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</si>
  <si>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</si>
  <si>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</si>
  <si>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</si>
  <si>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</si>
  <si>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</si>
  <si>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</si>
  <si>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</si>
  <si>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</si>
  <si>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</si>
  <si>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</si>
  <si>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</si>
  <si>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</si>
  <si>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</si>
  <si>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</si>
  <si>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</si>
  <si>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</si>
  <si>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</si>
  <si>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</si>
  <si>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</si>
  <si>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</si>
  <si>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</si>
  <si>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</si>
  <si>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</si>
  <si>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</si>
  <si>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</si>
  <si>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</si>
  <si>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</si>
  <si>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</si>
  <si>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</si>
  <si>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</si>
  <si>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</si>
  <si>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</si>
  <si>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</si>
  <si>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</si>
  <si>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</si>
  <si>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</si>
  <si>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</si>
  <si>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</si>
  <si>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</si>
  <si>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</si>
  <si>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</si>
  <si>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</si>
  <si>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</si>
  <si>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</si>
  <si>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</si>
  <si>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</si>
  <si>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ანგარიშგების თარიღი: 30/09/2024</t>
  </si>
  <si>
    <t>საანგარიშო პერიოდი: 01/01/2024-30/09/2024</t>
  </si>
  <si>
    <t>მზღვეველი: სს არდი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</si>
</sst>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67" xfId="0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9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4" fillId="36" borderId="40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81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2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244</v>
      </c>
      <c r="D2" s="153"/>
      <c r="E2" s="157" t="s">
        <v>237</v>
      </c>
    </row>
    <row r="3" spans="2:5" s="156" customFormat="1">
      <c r="B3" s="225" t="s">
        <v>242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6818281.4756787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20473351.523628972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38842636.330318227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1397040.63748073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1030191.19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1087830.3807860289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2391438.4016317357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436762.47200000001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0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18499008.192861218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2588828.9411165002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93565369.545502126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49514196.213732906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4917432.7863076106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/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1110186.2892739801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214838.70171840428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/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1543019.4416800882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57299673.432712987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5933230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>
        <v>23777000</v>
      </c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/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6555466.1127891447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/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36265696.112789147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93565369.545502126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0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244</v>
      </c>
      <c r="C1" s="124"/>
      <c r="D1" s="134"/>
      <c r="E1" s="154" t="s">
        <v>238</v>
      </c>
    </row>
    <row r="2" spans="2:5" ht="15" customHeight="1">
      <c r="B2" s="233" t="s">
        <v>243</v>
      </c>
      <c r="C2" s="233"/>
      <c r="D2" s="233"/>
      <c r="E2" s="233"/>
    </row>
    <row r="3" spans="2:5" ht="15" customHeight="1"/>
    <row r="4" spans="2:5" s="135" customFormat="1" ht="12.75" customHeight="1">
      <c r="D4" s="234" t="s">
        <v>167</v>
      </c>
      <c r="E4" s="234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1" t="s">
        <v>168</v>
      </c>
      <c r="D8" s="231"/>
      <c r="E8" s="231"/>
    </row>
    <row r="9" spans="2:5" ht="15" customHeight="1">
      <c r="B9" s="140" t="s">
        <v>90</v>
      </c>
      <c r="C9" s="189">
        <v>1</v>
      </c>
      <c r="D9" s="190" t="s">
        <v>169</v>
      </c>
      <c r="E9" s="162">
        <v>78554309.946391836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2063404.1901882268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40852908.344195403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1033069.5605093166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36671066.97251752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23334065.147894714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440581.99199999997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-536216.98237504903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-33245.78684745729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167929.57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22222582.390367124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-2093290.685453821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12355193.896696575</v>
      </c>
    </row>
    <row r="23" spans="2:5" ht="9" customHeight="1">
      <c r="C23" s="199"/>
      <c r="D23" s="146"/>
      <c r="E23" s="200"/>
    </row>
    <row r="24" spans="2:5" ht="15" customHeight="1" thickBot="1">
      <c r="C24" s="231" t="s">
        <v>183</v>
      </c>
      <c r="D24" s="231"/>
      <c r="E24" s="231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451791.80535000004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87292.196475136618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318127.54549201019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54760.8202767123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101132.88365956553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97041.47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0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-6129.3700000000099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0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90912.099999999991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-15012.215223066385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-4791.4315635008461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12350402.465133075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1" t="s">
        <v>194</v>
      </c>
      <c r="E45" s="231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1" t="s">
        <v>199</v>
      </c>
      <c r="D51" s="231"/>
      <c r="E51" s="231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907768.47022074996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4761.1899999999996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912529.66022074991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2" t="s">
        <v>215</v>
      </c>
      <c r="D63" s="232"/>
      <c r="E63" s="232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4423168.2717912756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1245626.0390658097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379715.54272500001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281062.8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45892.349600000001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-332001.00938259426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6555466.1127891447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6555466.1127891447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B2:E2"/>
    <mergeCell ref="D4:E4"/>
    <mergeCell ref="C8:E8"/>
    <mergeCell ref="C78:E78"/>
    <mergeCell ref="C79:E79"/>
    <mergeCell ref="C81:E81"/>
    <mergeCell ref="C24:E24"/>
    <mergeCell ref="D45:E45"/>
    <mergeCell ref="C51:E51"/>
    <mergeCell ref="C63:E63"/>
    <mergeCell ref="C76:E76"/>
    <mergeCell ref="C77:E77"/>
    <mergeCell ref="C80:E80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pane ySplit="10" topLeftCell="A11" activePane="bottomLeft" state="frozen"/>
      <selection pane="bottomLeft"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35" t="s">
        <v>236</v>
      </c>
      <c r="B1" s="235"/>
    </row>
    <row r="2" spans="1:38">
      <c r="A2" s="155" t="s">
        <v>240</v>
      </c>
    </row>
    <row r="3" spans="1:38">
      <c r="A3" s="155" t="s">
        <v>244</v>
      </c>
    </row>
    <row r="4" spans="1:38">
      <c r="A4" s="155" t="s">
        <v>243</v>
      </c>
      <c r="F4" s="171"/>
      <c r="G4" s="171"/>
    </row>
    <row r="6" spans="1:38" ht="15" customHeight="1">
      <c r="C6" s="266" t="s">
        <v>82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C6" s="268" t="s">
        <v>83</v>
      </c>
      <c r="AD6" s="268"/>
      <c r="AE6" s="268"/>
      <c r="AF6" s="268"/>
      <c r="AG6" s="268"/>
      <c r="AH6" s="268"/>
      <c r="AI6" s="268"/>
      <c r="AJ6" s="268"/>
      <c r="AK6" s="268"/>
      <c r="AL6" s="268"/>
    </row>
    <row r="7" spans="1:38" ht="15.75" customHeight="1" thickBot="1"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C7" s="269"/>
      <c r="AD7" s="269"/>
      <c r="AE7" s="269"/>
      <c r="AF7" s="269"/>
      <c r="AG7" s="269"/>
      <c r="AH7" s="269"/>
      <c r="AI7" s="269"/>
      <c r="AJ7" s="269"/>
      <c r="AK7" s="269"/>
      <c r="AL7" s="269"/>
    </row>
    <row r="8" spans="1:38" ht="89.25" customHeight="1">
      <c r="A8" s="236" t="s">
        <v>23</v>
      </c>
      <c r="B8" s="239" t="s">
        <v>70</v>
      </c>
      <c r="C8" s="245" t="s">
        <v>22</v>
      </c>
      <c r="D8" s="246"/>
      <c r="E8" s="246"/>
      <c r="F8" s="246"/>
      <c r="G8" s="247"/>
      <c r="H8" s="254" t="s">
        <v>239</v>
      </c>
      <c r="I8" s="248" t="s">
        <v>71</v>
      </c>
      <c r="J8" s="247"/>
      <c r="K8" s="248" t="s">
        <v>72</v>
      </c>
      <c r="L8" s="246"/>
      <c r="M8" s="246"/>
      <c r="N8" s="246"/>
      <c r="O8" s="247"/>
      <c r="P8" s="248" t="s">
        <v>73</v>
      </c>
      <c r="Q8" s="247"/>
      <c r="R8" s="248" t="s">
        <v>74</v>
      </c>
      <c r="S8" s="246"/>
      <c r="T8" s="246"/>
      <c r="U8" s="246"/>
      <c r="V8" s="246"/>
      <c r="W8" s="246"/>
      <c r="X8" s="246"/>
      <c r="Y8" s="247"/>
      <c r="Z8" s="248" t="s">
        <v>77</v>
      </c>
      <c r="AA8" s="263"/>
      <c r="AC8" s="257" t="s">
        <v>71</v>
      </c>
      <c r="AD8" s="258"/>
      <c r="AE8" s="258" t="s">
        <v>72</v>
      </c>
      <c r="AF8" s="258"/>
      <c r="AG8" s="258" t="s">
        <v>78</v>
      </c>
      <c r="AH8" s="258"/>
      <c r="AI8" s="258" t="s">
        <v>79</v>
      </c>
      <c r="AJ8" s="258"/>
      <c r="AK8" s="258" t="s">
        <v>77</v>
      </c>
      <c r="AL8" s="239"/>
    </row>
    <row r="9" spans="1:38" ht="41.25" customHeight="1">
      <c r="A9" s="237"/>
      <c r="B9" s="240"/>
      <c r="C9" s="242" t="s">
        <v>15</v>
      </c>
      <c r="D9" s="243"/>
      <c r="E9" s="243"/>
      <c r="F9" s="244"/>
      <c r="G9" s="11" t="s">
        <v>16</v>
      </c>
      <c r="H9" s="255"/>
      <c r="I9" s="249" t="s">
        <v>0</v>
      </c>
      <c r="J9" s="249" t="s">
        <v>1</v>
      </c>
      <c r="K9" s="253" t="s">
        <v>0</v>
      </c>
      <c r="L9" s="243"/>
      <c r="M9" s="243"/>
      <c r="N9" s="244"/>
      <c r="O9" s="11" t="s">
        <v>1</v>
      </c>
      <c r="P9" s="249" t="s">
        <v>80</v>
      </c>
      <c r="Q9" s="249" t="s">
        <v>81</v>
      </c>
      <c r="R9" s="253" t="s">
        <v>75</v>
      </c>
      <c r="S9" s="243"/>
      <c r="T9" s="243"/>
      <c r="U9" s="244"/>
      <c r="V9" s="253" t="s">
        <v>76</v>
      </c>
      <c r="W9" s="243"/>
      <c r="X9" s="243"/>
      <c r="Y9" s="244"/>
      <c r="Z9" s="249" t="s">
        <v>17</v>
      </c>
      <c r="AA9" s="251" t="s">
        <v>18</v>
      </c>
      <c r="AC9" s="259" t="s">
        <v>0</v>
      </c>
      <c r="AD9" s="261" t="s">
        <v>1</v>
      </c>
      <c r="AE9" s="261" t="s">
        <v>0</v>
      </c>
      <c r="AF9" s="261" t="s">
        <v>1</v>
      </c>
      <c r="AG9" s="261" t="s">
        <v>80</v>
      </c>
      <c r="AH9" s="261" t="s">
        <v>81</v>
      </c>
      <c r="AI9" s="261" t="s">
        <v>75</v>
      </c>
      <c r="AJ9" s="261" t="s">
        <v>76</v>
      </c>
      <c r="AK9" s="261" t="s">
        <v>17</v>
      </c>
      <c r="AL9" s="270" t="s">
        <v>18</v>
      </c>
    </row>
    <row r="10" spans="1:38" ht="83.25" customHeight="1" thickBot="1">
      <c r="A10" s="238"/>
      <c r="B10" s="241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0"/>
      <c r="J10" s="250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0"/>
      <c r="Q10" s="250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0"/>
      <c r="AA10" s="252"/>
      <c r="AC10" s="260"/>
      <c r="AD10" s="262"/>
      <c r="AE10" s="262"/>
      <c r="AF10" s="262"/>
      <c r="AG10" s="262"/>
      <c r="AH10" s="262"/>
      <c r="AI10" s="262"/>
      <c r="AJ10" s="262"/>
      <c r="AK10" s="262"/>
      <c r="AL10" s="271"/>
    </row>
    <row r="11" spans="1:38" ht="24.95" customHeight="1" thickBot="1">
      <c r="A11" s="12" t="s">
        <v>24</v>
      </c>
      <c r="B11" s="3" t="s">
        <v>25</v>
      </c>
      <c r="C11" s="66">
        <f>SUM(C12:C15)</f>
        <v>52208</v>
      </c>
      <c r="D11" s="67">
        <f>SUM(D12:D15)</f>
        <v>5</v>
      </c>
      <c r="E11" s="67">
        <f>SUM(E12:E15)</f>
        <v>228</v>
      </c>
      <c r="F11" s="67">
        <f>SUM(F12:F15)</f>
        <v>52441</v>
      </c>
      <c r="G11" s="67">
        <f>SUM(G12:G15)</f>
        <v>6884</v>
      </c>
      <c r="H11" s="28"/>
      <c r="I11" s="67">
        <f t="shared" ref="I11:AA11" si="0">SUM(I12:I15)</f>
        <v>1007230.754997013</v>
      </c>
      <c r="J11" s="67">
        <f t="shared" si="0"/>
        <v>87292.206950273248</v>
      </c>
      <c r="K11" s="67">
        <f t="shared" si="0"/>
        <v>449038.77</v>
      </c>
      <c r="L11" s="67">
        <f t="shared" si="0"/>
        <v>1504.6615360000001</v>
      </c>
      <c r="M11" s="67">
        <f t="shared" si="0"/>
        <v>1248.3738139999966</v>
      </c>
      <c r="N11" s="67">
        <f t="shared" si="0"/>
        <v>451791.80535000004</v>
      </c>
      <c r="O11" s="67">
        <f t="shared" si="0"/>
        <v>87292.196475136618</v>
      </c>
      <c r="P11" s="67">
        <f t="shared" si="0"/>
        <v>133664.24683300001</v>
      </c>
      <c r="Q11" s="67">
        <f t="shared" si="0"/>
        <v>101132.88110971235</v>
      </c>
      <c r="R11" s="67">
        <f t="shared" si="0"/>
        <v>91041.47</v>
      </c>
      <c r="S11" s="67">
        <f t="shared" si="0"/>
        <v>0</v>
      </c>
      <c r="T11" s="67">
        <f t="shared" si="0"/>
        <v>6000</v>
      </c>
      <c r="U11" s="67">
        <f>SUM(U12:U15)</f>
        <v>97041.47</v>
      </c>
      <c r="V11" s="67">
        <f>SUM(V12:V15)</f>
        <v>91041.47</v>
      </c>
      <c r="W11" s="67">
        <f>SUM(W12:W15)</f>
        <v>0</v>
      </c>
      <c r="X11" s="67">
        <f>SUM(X12:X15)</f>
        <v>6000</v>
      </c>
      <c r="Y11" s="67">
        <f t="shared" si="0"/>
        <v>97041.47</v>
      </c>
      <c r="Z11" s="67">
        <f>SUM(Z12:Z15)</f>
        <v>90912.099999999991</v>
      </c>
      <c r="AA11" s="68">
        <f>SUM(AA12:AA15)</f>
        <v>90912.099999999991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52208</v>
      </c>
      <c r="D12" s="41">
        <v>5</v>
      </c>
      <c r="E12" s="41">
        <v>228</v>
      </c>
      <c r="F12" s="41">
        <f>SUM(C12:E12)</f>
        <v>52441</v>
      </c>
      <c r="G12" s="70">
        <v>6884</v>
      </c>
      <c r="H12" s="28"/>
      <c r="I12" s="70">
        <v>1007230.754997013</v>
      </c>
      <c r="J12" s="70">
        <v>87292.206950273248</v>
      </c>
      <c r="K12" s="70">
        <v>449038.77</v>
      </c>
      <c r="L12" s="70">
        <v>1504.6615360000001</v>
      </c>
      <c r="M12" s="70">
        <v>1248.3738139999966</v>
      </c>
      <c r="N12" s="54">
        <f>SUM(K12:M12)</f>
        <v>451791.80535000004</v>
      </c>
      <c r="O12" s="70">
        <v>87292.196475136618</v>
      </c>
      <c r="P12" s="70">
        <v>133664.24683300001</v>
      </c>
      <c r="Q12" s="70">
        <v>101132.88110971235</v>
      </c>
      <c r="R12" s="70">
        <v>91041.47</v>
      </c>
      <c r="S12" s="70">
        <v>0</v>
      </c>
      <c r="T12" s="70">
        <v>6000</v>
      </c>
      <c r="U12" s="41">
        <f>SUM(R12:T12)</f>
        <v>97041.47</v>
      </c>
      <c r="V12" s="70">
        <v>91041.47</v>
      </c>
      <c r="W12" s="70">
        <v>0</v>
      </c>
      <c r="X12" s="70">
        <v>6000</v>
      </c>
      <c r="Y12" s="41">
        <f>SUM(V12:X12)</f>
        <v>97041.47</v>
      </c>
      <c r="Z12" s="70">
        <v>90912.099999999991</v>
      </c>
      <c r="AA12" s="71">
        <v>90912.099999999991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3213</v>
      </c>
      <c r="D16" s="44">
        <v>14091</v>
      </c>
      <c r="E16" s="44">
        <v>203</v>
      </c>
      <c r="F16" s="44">
        <f>SUM(C16:E16)</f>
        <v>17507</v>
      </c>
      <c r="G16" s="79">
        <v>1390</v>
      </c>
      <c r="H16" s="29"/>
      <c r="I16" s="79">
        <v>444874.86501500034</v>
      </c>
      <c r="J16" s="79">
        <v>0</v>
      </c>
      <c r="K16" s="79">
        <v>101187.71</v>
      </c>
      <c r="L16" s="79">
        <v>325211.38749400002</v>
      </c>
      <c r="M16" s="79">
        <v>3370</v>
      </c>
      <c r="N16" s="57">
        <f>SUM(K16:M16)</f>
        <v>429769.09749400005</v>
      </c>
      <c r="O16" s="79"/>
      <c r="P16" s="79">
        <v>366460.87</v>
      </c>
      <c r="Q16" s="79">
        <v>366460.87</v>
      </c>
      <c r="R16" s="79">
        <v>562.16999999999996</v>
      </c>
      <c r="S16" s="79">
        <v>120260.33999999997</v>
      </c>
      <c r="T16" s="79">
        <v>0</v>
      </c>
      <c r="U16" s="44">
        <f>SUM(R16:T16)</f>
        <v>120822.50999999997</v>
      </c>
      <c r="V16" s="79">
        <v>562.16999999999996</v>
      </c>
      <c r="W16" s="79">
        <v>120260.33999999997</v>
      </c>
      <c r="X16" s="79">
        <v>0</v>
      </c>
      <c r="Y16" s="44">
        <f>SUM(V16:X16)</f>
        <v>120822.50999999997</v>
      </c>
      <c r="Z16" s="79">
        <v>37229.800000000003</v>
      </c>
      <c r="AA16" s="80">
        <v>37229.800000000003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55662</v>
      </c>
      <c r="D17" s="45">
        <f t="shared" si="2"/>
        <v>1298</v>
      </c>
      <c r="E17" s="45">
        <f t="shared" si="2"/>
        <v>3541</v>
      </c>
      <c r="F17" s="45">
        <f>SUM(F18:F19)</f>
        <v>60501</v>
      </c>
      <c r="G17" s="45">
        <f t="shared" ref="G17:AA17" si="3">SUM(G18:G19)</f>
        <v>44744</v>
      </c>
      <c r="H17" s="32"/>
      <c r="I17" s="45">
        <f t="shared" si="3"/>
        <v>767019.2137880245</v>
      </c>
      <c r="J17" s="45">
        <f t="shared" si="3"/>
        <v>9051.9144162708744</v>
      </c>
      <c r="K17" s="45">
        <f t="shared" si="3"/>
        <v>593614.93402600009</v>
      </c>
      <c r="L17" s="45">
        <f t="shared" si="3"/>
        <v>55035.456332999995</v>
      </c>
      <c r="M17" s="45">
        <f t="shared" si="3"/>
        <v>47082.727911001224</v>
      </c>
      <c r="N17" s="45">
        <f t="shared" si="3"/>
        <v>695733.11827000126</v>
      </c>
      <c r="O17" s="45">
        <f t="shared" si="3"/>
        <v>9051.9144162708744</v>
      </c>
      <c r="P17" s="45">
        <f t="shared" si="3"/>
        <v>338437.12960600009</v>
      </c>
      <c r="Q17" s="45">
        <f t="shared" si="3"/>
        <v>335611.92960600014</v>
      </c>
      <c r="R17" s="45">
        <f t="shared" si="3"/>
        <v>0</v>
      </c>
      <c r="S17" s="45">
        <f t="shared" si="3"/>
        <v>8895</v>
      </c>
      <c r="T17" s="45">
        <f t="shared" si="3"/>
        <v>0</v>
      </c>
      <c r="U17" s="45">
        <f t="shared" si="3"/>
        <v>8895</v>
      </c>
      <c r="V17" s="45">
        <f t="shared" si="3"/>
        <v>0</v>
      </c>
      <c r="W17" s="45">
        <f t="shared" si="3"/>
        <v>8895</v>
      </c>
      <c r="X17" s="45">
        <f t="shared" si="3"/>
        <v>0</v>
      </c>
      <c r="Y17" s="45">
        <f t="shared" si="3"/>
        <v>8895</v>
      </c>
      <c r="Z17" s="45">
        <f t="shared" si="3"/>
        <v>13633.650000000001</v>
      </c>
      <c r="AA17" s="179">
        <f t="shared" si="3"/>
        <v>13633.650000000001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55275</v>
      </c>
      <c r="D18" s="46">
        <v>417</v>
      </c>
      <c r="E18" s="46">
        <v>3538</v>
      </c>
      <c r="F18" s="46">
        <f>SUM(C18:E18)</f>
        <v>59230</v>
      </c>
      <c r="G18" s="82">
        <v>41142</v>
      </c>
      <c r="H18" s="31"/>
      <c r="I18" s="82">
        <v>651330.7736580245</v>
      </c>
      <c r="J18" s="82">
        <v>9051.9144162708744</v>
      </c>
      <c r="K18" s="82">
        <v>534137.47</v>
      </c>
      <c r="L18" s="82">
        <v>4160.4282169999897</v>
      </c>
      <c r="M18" s="82">
        <v>46881.224791001223</v>
      </c>
      <c r="N18" s="58">
        <f>SUM(K18:M18)</f>
        <v>585179.12300800113</v>
      </c>
      <c r="O18" s="82">
        <v>9051.9144162708744</v>
      </c>
      <c r="P18" s="82">
        <v>285491.86</v>
      </c>
      <c r="Q18" s="82">
        <v>282666.66000000003</v>
      </c>
      <c r="R18" s="82">
        <v>0</v>
      </c>
      <c r="S18" s="82">
        <v>0</v>
      </c>
      <c r="T18" s="82">
        <v>0</v>
      </c>
      <c r="U18" s="46">
        <f>SUM(R18:T18)</f>
        <v>0</v>
      </c>
      <c r="V18" s="82">
        <v>0</v>
      </c>
      <c r="W18" s="82">
        <v>0</v>
      </c>
      <c r="X18" s="82">
        <v>0</v>
      </c>
      <c r="Y18" s="46">
        <f>SUM(V18:X18)</f>
        <v>0</v>
      </c>
      <c r="Z18" s="82">
        <v>4738.6500000000015</v>
      </c>
      <c r="AA18" s="83">
        <v>4738.6500000000015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387</v>
      </c>
      <c r="D19" s="47">
        <v>881</v>
      </c>
      <c r="E19" s="47">
        <v>3</v>
      </c>
      <c r="F19" s="47">
        <f>SUM(C19:E19)</f>
        <v>1271</v>
      </c>
      <c r="G19" s="85">
        <v>3602</v>
      </c>
      <c r="H19" s="30"/>
      <c r="I19" s="85">
        <v>115688.44013000003</v>
      </c>
      <c r="J19" s="85">
        <v>0</v>
      </c>
      <c r="K19" s="85">
        <v>59477.464026000089</v>
      </c>
      <c r="L19" s="85">
        <v>50875.028116000001</v>
      </c>
      <c r="M19" s="85">
        <v>201.50312</v>
      </c>
      <c r="N19" s="59">
        <f>SUM(K19:M19)</f>
        <v>110553.99526200008</v>
      </c>
      <c r="O19" s="85">
        <v>0</v>
      </c>
      <c r="P19" s="85">
        <v>52945.269606000096</v>
      </c>
      <c r="Q19" s="85">
        <v>52945.269606000096</v>
      </c>
      <c r="R19" s="85">
        <v>0</v>
      </c>
      <c r="S19" s="85">
        <v>8895</v>
      </c>
      <c r="T19" s="85">
        <v>0</v>
      </c>
      <c r="U19" s="47">
        <f>SUM(R19:T19)</f>
        <v>8895</v>
      </c>
      <c r="V19" s="85">
        <v>0</v>
      </c>
      <c r="W19" s="85">
        <v>8895</v>
      </c>
      <c r="X19" s="85">
        <v>0</v>
      </c>
      <c r="Y19" s="47">
        <f>SUM(V19:X19)</f>
        <v>8895</v>
      </c>
      <c r="Z19" s="85">
        <v>8895</v>
      </c>
      <c r="AA19" s="86">
        <v>8895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91318</v>
      </c>
      <c r="D20" s="48">
        <v>10110</v>
      </c>
      <c r="E20" s="48">
        <v>3488</v>
      </c>
      <c r="F20" s="48">
        <f>SUM(C20:E20)</f>
        <v>104916</v>
      </c>
      <c r="G20" s="88">
        <v>88229</v>
      </c>
      <c r="H20" s="29"/>
      <c r="I20" s="88">
        <v>69218303.478047743</v>
      </c>
      <c r="J20" s="88">
        <v>0</v>
      </c>
      <c r="K20" s="88">
        <v>53498680.072538242</v>
      </c>
      <c r="L20" s="88">
        <v>8049519.7836869825</v>
      </c>
      <c r="M20" s="88">
        <v>2995334.4604000296</v>
      </c>
      <c r="N20" s="60">
        <f>SUM(K20:M20)</f>
        <v>64543534.316625252</v>
      </c>
      <c r="O20" s="88">
        <v>0</v>
      </c>
      <c r="P20" s="88">
        <v>30417979.385038346</v>
      </c>
      <c r="Q20" s="88">
        <v>30417979.385038346</v>
      </c>
      <c r="R20" s="88">
        <v>14974623.158347711</v>
      </c>
      <c r="S20" s="88">
        <v>1580849.3231964188</v>
      </c>
      <c r="T20" s="88">
        <v>2646824.148688477</v>
      </c>
      <c r="U20" s="48">
        <f>SUM(R20:T20)</f>
        <v>19202296.630232606</v>
      </c>
      <c r="V20" s="88">
        <v>14974623.158347711</v>
      </c>
      <c r="W20" s="88">
        <v>1580849.3231964188</v>
      </c>
      <c r="X20" s="88">
        <v>2646824.148688477</v>
      </c>
      <c r="Y20" s="48">
        <f>SUM(V20:X20)</f>
        <v>19202296.630232606</v>
      </c>
      <c r="Z20" s="88">
        <v>18926957.452633779</v>
      </c>
      <c r="AA20" s="89">
        <v>18926957.452633779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2553</v>
      </c>
      <c r="D21" s="45">
        <f t="shared" si="5"/>
        <v>4086</v>
      </c>
      <c r="E21" s="45">
        <f t="shared" si="5"/>
        <v>18</v>
      </c>
      <c r="F21" s="45">
        <f>SUM(F22:F23)</f>
        <v>6657</v>
      </c>
      <c r="G21" s="45">
        <f t="shared" si="5"/>
        <v>4615</v>
      </c>
      <c r="H21" s="45">
        <f t="shared" si="5"/>
        <v>6657</v>
      </c>
      <c r="I21" s="45">
        <f t="shared" si="5"/>
        <v>8286462.4139650073</v>
      </c>
      <c r="J21" s="45">
        <f t="shared" si="5"/>
        <v>1359299.4384986088</v>
      </c>
      <c r="K21" s="45">
        <f t="shared" si="5"/>
        <v>3104022.069224</v>
      </c>
      <c r="L21" s="45">
        <f t="shared" si="5"/>
        <v>4689360.7003369983</v>
      </c>
      <c r="M21" s="45">
        <f t="shared" si="5"/>
        <v>14977.480941000002</v>
      </c>
      <c r="N21" s="45">
        <f t="shared" si="5"/>
        <v>7808360.2505019987</v>
      </c>
      <c r="O21" s="45">
        <f t="shared" si="5"/>
        <v>1296716.5601556809</v>
      </c>
      <c r="P21" s="45">
        <f t="shared" si="5"/>
        <v>3587021.3758819909</v>
      </c>
      <c r="Q21" s="45">
        <f t="shared" si="5"/>
        <v>2990838.4850318744</v>
      </c>
      <c r="R21" s="45">
        <f t="shared" si="5"/>
        <v>906227.18</v>
      </c>
      <c r="S21" s="45">
        <f t="shared" si="5"/>
        <v>1948078.5100000005</v>
      </c>
      <c r="T21" s="45">
        <f t="shared" si="5"/>
        <v>6490</v>
      </c>
      <c r="U21" s="45">
        <f t="shared" si="5"/>
        <v>2860795.6900000004</v>
      </c>
      <c r="V21" s="45">
        <f t="shared" si="5"/>
        <v>769235.84400000004</v>
      </c>
      <c r="W21" s="45">
        <f t="shared" si="5"/>
        <v>1722301.6940000006</v>
      </c>
      <c r="X21" s="45">
        <f t="shared" si="5"/>
        <v>6490</v>
      </c>
      <c r="Y21" s="45">
        <f t="shared" si="5"/>
        <v>2498027.5380000006</v>
      </c>
      <c r="Z21" s="45">
        <f t="shared" si="5"/>
        <v>2488075.0509406785</v>
      </c>
      <c r="AA21" s="179">
        <f t="shared" si="5"/>
        <v>2158552.685788136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2553</v>
      </c>
      <c r="D22" s="41">
        <v>4086</v>
      </c>
      <c r="E22" s="41">
        <v>18</v>
      </c>
      <c r="F22" s="41">
        <f>SUM(C22:E22)</f>
        <v>6657</v>
      </c>
      <c r="G22" s="70">
        <v>4615</v>
      </c>
      <c r="H22" s="70">
        <v>6657</v>
      </c>
      <c r="I22" s="70">
        <v>8286462.4139650073</v>
      </c>
      <c r="J22" s="70">
        <v>1359299.4384986088</v>
      </c>
      <c r="K22" s="70">
        <v>3104022.069224</v>
      </c>
      <c r="L22" s="70">
        <v>4689360.7003369983</v>
      </c>
      <c r="M22" s="70">
        <v>14977.480941000002</v>
      </c>
      <c r="N22" s="54">
        <f>SUM(K22:M22)</f>
        <v>7808360.2505019987</v>
      </c>
      <c r="O22" s="70">
        <v>1296716.5601556809</v>
      </c>
      <c r="P22" s="70">
        <v>3587021.3758819909</v>
      </c>
      <c r="Q22" s="70">
        <v>2990838.4850318744</v>
      </c>
      <c r="R22" s="70">
        <v>906227.18</v>
      </c>
      <c r="S22" s="70">
        <v>1948078.5100000005</v>
      </c>
      <c r="T22" s="70">
        <v>6490</v>
      </c>
      <c r="U22" s="41">
        <f>SUM(R22:T22)</f>
        <v>2860795.6900000004</v>
      </c>
      <c r="V22" s="70">
        <v>769235.84400000004</v>
      </c>
      <c r="W22" s="70">
        <v>1722301.6940000006</v>
      </c>
      <c r="X22" s="70">
        <v>6490</v>
      </c>
      <c r="Y22" s="41">
        <f>SUM(V22:X22)</f>
        <v>2498027.5380000006</v>
      </c>
      <c r="Z22" s="70">
        <v>2488075.0509406785</v>
      </c>
      <c r="AA22" s="71">
        <v>2158552.685788136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4993</v>
      </c>
      <c r="D24" s="49">
        <f t="shared" si="7"/>
        <v>496491</v>
      </c>
      <c r="E24" s="49">
        <f t="shared" si="7"/>
        <v>8</v>
      </c>
      <c r="F24" s="49">
        <f>SUM(F25:F27)</f>
        <v>501492</v>
      </c>
      <c r="G24" s="49">
        <f t="shared" si="7"/>
        <v>75665</v>
      </c>
      <c r="H24" s="49">
        <f t="shared" si="7"/>
        <v>501475</v>
      </c>
      <c r="I24" s="49">
        <f t="shared" si="7"/>
        <v>1936847.7886495804</v>
      </c>
      <c r="J24" s="49">
        <f t="shared" si="7"/>
        <v>0</v>
      </c>
      <c r="K24" s="49">
        <f t="shared" si="7"/>
        <v>279980.60213557893</v>
      </c>
      <c r="L24" s="49">
        <f t="shared" si="7"/>
        <v>1611060.9883410004</v>
      </c>
      <c r="M24" s="49">
        <f t="shared" si="7"/>
        <v>1426.7630180000001</v>
      </c>
      <c r="N24" s="49">
        <f t="shared" si="7"/>
        <v>1892468.3534945792</v>
      </c>
      <c r="O24" s="49">
        <f t="shared" si="7"/>
        <v>0</v>
      </c>
      <c r="P24" s="49">
        <f t="shared" si="7"/>
        <v>1325524.8150710778</v>
      </c>
      <c r="Q24" s="49">
        <f t="shared" si="7"/>
        <v>1325524.8150710778</v>
      </c>
      <c r="R24" s="49">
        <f t="shared" si="7"/>
        <v>131517.92631578949</v>
      </c>
      <c r="S24" s="49">
        <f t="shared" si="7"/>
        <v>368577.61000000004</v>
      </c>
      <c r="T24" s="49">
        <f t="shared" si="7"/>
        <v>0</v>
      </c>
      <c r="U24" s="49">
        <f t="shared" si="7"/>
        <v>500095.53631578956</v>
      </c>
      <c r="V24" s="49">
        <f t="shared" si="7"/>
        <v>131517.92631578949</v>
      </c>
      <c r="W24" s="49">
        <f t="shared" si="7"/>
        <v>368577.61000000004</v>
      </c>
      <c r="X24" s="49">
        <f t="shared" si="7"/>
        <v>0</v>
      </c>
      <c r="Y24" s="49">
        <f t="shared" si="7"/>
        <v>500095.53631578956</v>
      </c>
      <c r="Z24" s="49">
        <f t="shared" si="7"/>
        <v>518758.6100000001</v>
      </c>
      <c r="AA24" s="184">
        <f t="shared" si="7"/>
        <v>518758.6100000001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4353</v>
      </c>
      <c r="D25" s="41">
        <v>495205</v>
      </c>
      <c r="E25" s="41">
        <v>0</v>
      </c>
      <c r="F25" s="41">
        <f>SUM(C25:E25)</f>
        <v>499558</v>
      </c>
      <c r="G25" s="70">
        <v>70946</v>
      </c>
      <c r="H25" s="70">
        <v>499558</v>
      </c>
      <c r="I25" s="70">
        <v>1155045.0526315791</v>
      </c>
      <c r="J25" s="70">
        <v>0</v>
      </c>
      <c r="K25" s="70">
        <v>35598.052631578961</v>
      </c>
      <c r="L25" s="70">
        <v>1119447.0000000002</v>
      </c>
      <c r="M25" s="70">
        <v>0</v>
      </c>
      <c r="N25" s="54">
        <f>SUM(K25:M25)</f>
        <v>1155045.0526315791</v>
      </c>
      <c r="O25" s="70">
        <v>0</v>
      </c>
      <c r="P25" s="70">
        <v>983015.02570807748</v>
      </c>
      <c r="Q25" s="70">
        <v>983015.02570807748</v>
      </c>
      <c r="R25" s="70">
        <v>2471.8263157894744</v>
      </c>
      <c r="S25" s="70">
        <v>73641.270000000019</v>
      </c>
      <c r="T25" s="70">
        <v>0</v>
      </c>
      <c r="U25" s="41">
        <f>SUM(R25:T25)</f>
        <v>76113.096315789488</v>
      </c>
      <c r="V25" s="70">
        <v>2471.8263157894744</v>
      </c>
      <c r="W25" s="70">
        <v>73641.270000000019</v>
      </c>
      <c r="X25" s="70">
        <v>0</v>
      </c>
      <c r="Y25" s="41">
        <f>SUM(V25:X25)</f>
        <v>76113.096315789488</v>
      </c>
      <c r="Z25" s="70">
        <v>95586.170000000013</v>
      </c>
      <c r="AA25" s="71">
        <v>95586.170000000013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623</v>
      </c>
      <c r="D26" s="104">
        <v>1286</v>
      </c>
      <c r="E26" s="104">
        <v>8</v>
      </c>
      <c r="F26" s="104">
        <f>SUM(C26:E26)</f>
        <v>1917</v>
      </c>
      <c r="G26" s="104">
        <v>4716</v>
      </c>
      <c r="H26" s="70">
        <v>1917</v>
      </c>
      <c r="I26" s="104">
        <v>766159.27453900129</v>
      </c>
      <c r="J26" s="104">
        <v>0</v>
      </c>
      <c r="K26" s="104">
        <v>228739.088025</v>
      </c>
      <c r="L26" s="104">
        <v>491613.98834100016</v>
      </c>
      <c r="M26" s="104">
        <v>1426.7630180000001</v>
      </c>
      <c r="N26" s="39">
        <f>SUM(K26:M26)</f>
        <v>721779.83938400017</v>
      </c>
      <c r="O26" s="104">
        <v>0</v>
      </c>
      <c r="P26" s="104">
        <v>331784.82846700016</v>
      </c>
      <c r="Q26" s="104">
        <v>331784.82846700016</v>
      </c>
      <c r="R26" s="104">
        <v>129046.1</v>
      </c>
      <c r="S26" s="104">
        <v>294936.34000000003</v>
      </c>
      <c r="T26" s="104">
        <v>0</v>
      </c>
      <c r="U26" s="104">
        <f>SUM(R26:T26)</f>
        <v>423982.44000000006</v>
      </c>
      <c r="V26" s="104">
        <v>129046.1</v>
      </c>
      <c r="W26" s="104">
        <v>294936.34000000003</v>
      </c>
      <c r="X26" s="104">
        <v>0</v>
      </c>
      <c r="Y26" s="104">
        <f>SUM(V26:X26)</f>
        <v>423982.44000000006</v>
      </c>
      <c r="Z26" s="104">
        <v>423172.44000000006</v>
      </c>
      <c r="AA26" s="105">
        <v>423172.44000000006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17</v>
      </c>
      <c r="D27" s="50">
        <v>0</v>
      </c>
      <c r="E27" s="50">
        <v>0</v>
      </c>
      <c r="F27" s="50">
        <f>SUM(C27:E27)</f>
        <v>17</v>
      </c>
      <c r="G27" s="96">
        <v>3</v>
      </c>
      <c r="H27" s="30"/>
      <c r="I27" s="96">
        <v>15643.461479000001</v>
      </c>
      <c r="J27" s="96">
        <v>0</v>
      </c>
      <c r="K27" s="96">
        <v>15643.461479000001</v>
      </c>
      <c r="L27" s="96">
        <v>0</v>
      </c>
      <c r="M27" s="96">
        <v>0</v>
      </c>
      <c r="N27" s="61">
        <f>SUM(K27:M27)</f>
        <v>15643.461479000001</v>
      </c>
      <c r="O27" s="96">
        <v>0</v>
      </c>
      <c r="P27" s="96">
        <v>10724.960896000001</v>
      </c>
      <c r="Q27" s="96">
        <v>10724.960896000001</v>
      </c>
      <c r="R27" s="96">
        <v>0</v>
      </c>
      <c r="S27" s="96">
        <v>0</v>
      </c>
      <c r="T27" s="96">
        <v>0</v>
      </c>
      <c r="U27" s="50">
        <f>SUM(R27:T27)</f>
        <v>0</v>
      </c>
      <c r="V27" s="96">
        <v>0</v>
      </c>
      <c r="W27" s="96">
        <v>0</v>
      </c>
      <c r="X27" s="96">
        <v>0</v>
      </c>
      <c r="Y27" s="50">
        <f>SUM(V27:X27)</f>
        <v>0</v>
      </c>
      <c r="Z27" s="96">
        <v>0</v>
      </c>
      <c r="AA27" s="97">
        <v>0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1</v>
      </c>
      <c r="D29" s="51">
        <v>0</v>
      </c>
      <c r="E29" s="51">
        <v>0</v>
      </c>
      <c r="F29" s="51">
        <f>SUM(C29:E29)</f>
        <v>1</v>
      </c>
      <c r="G29" s="13">
        <v>0</v>
      </c>
      <c r="H29" s="34">
        <v>1</v>
      </c>
      <c r="I29" s="13">
        <v>46093.278815999998</v>
      </c>
      <c r="J29" s="13">
        <v>42076.578688524591</v>
      </c>
      <c r="K29" s="13">
        <v>46093.278815999998</v>
      </c>
      <c r="L29" s="13">
        <v>0</v>
      </c>
      <c r="M29" s="13">
        <v>0</v>
      </c>
      <c r="N29" s="62">
        <f>SUM(K29:M29)</f>
        <v>46093.278815999998</v>
      </c>
      <c r="O29" s="13">
        <v>42076.578688524591</v>
      </c>
      <c r="P29" s="13">
        <v>46093.278815999998</v>
      </c>
      <c r="Q29" s="13">
        <v>4016.7001274754075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183">
        <f t="shared" ref="C30:AA30" si="9">SUM(C31:C32)</f>
        <v>2</v>
      </c>
      <c r="D30" s="49">
        <f t="shared" si="9"/>
        <v>0</v>
      </c>
      <c r="E30" s="49">
        <f t="shared" si="9"/>
        <v>0</v>
      </c>
      <c r="F30" s="49">
        <f>SUM(F31:F32)</f>
        <v>2</v>
      </c>
      <c r="G30" s="49">
        <f t="shared" si="9"/>
        <v>1</v>
      </c>
      <c r="H30" s="29"/>
      <c r="I30" s="49">
        <f t="shared" si="9"/>
        <v>135675.93</v>
      </c>
      <c r="J30" s="49">
        <f t="shared" si="9"/>
        <v>128491.98932357896</v>
      </c>
      <c r="K30" s="49">
        <f t="shared" si="9"/>
        <v>133656.31</v>
      </c>
      <c r="L30" s="49">
        <f t="shared" si="9"/>
        <v>0</v>
      </c>
      <c r="M30" s="49">
        <f t="shared" si="9"/>
        <v>0</v>
      </c>
      <c r="N30" s="49">
        <f t="shared" si="9"/>
        <v>133656.31</v>
      </c>
      <c r="O30" s="49">
        <f t="shared" si="9"/>
        <v>128491.98932357896</v>
      </c>
      <c r="P30" s="49">
        <f t="shared" si="9"/>
        <v>34841.17</v>
      </c>
      <c r="Q30" s="49">
        <f t="shared" si="9"/>
        <v>1374.15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2</v>
      </c>
      <c r="D32" s="110">
        <v>0</v>
      </c>
      <c r="E32" s="110">
        <v>0</v>
      </c>
      <c r="F32" s="110">
        <f>SUM(C32:E32)</f>
        <v>2</v>
      </c>
      <c r="G32" s="110">
        <v>1</v>
      </c>
      <c r="H32" s="102"/>
      <c r="I32" s="110">
        <v>135675.93</v>
      </c>
      <c r="J32" s="110">
        <v>128491.98932357896</v>
      </c>
      <c r="K32" s="110">
        <v>133656.31</v>
      </c>
      <c r="L32" s="110">
        <v>0</v>
      </c>
      <c r="M32" s="110">
        <v>0</v>
      </c>
      <c r="N32" s="38">
        <f>SUM(K32:M32)</f>
        <v>133656.31</v>
      </c>
      <c r="O32" s="110">
        <v>128491.98932357896</v>
      </c>
      <c r="P32" s="110">
        <v>34841.17</v>
      </c>
      <c r="Q32" s="110">
        <v>1374.15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418</v>
      </c>
      <c r="D37" s="52">
        <v>4</v>
      </c>
      <c r="E37" s="52">
        <v>0</v>
      </c>
      <c r="F37" s="52">
        <f>SUM(C37:E37)</f>
        <v>422</v>
      </c>
      <c r="G37" s="94">
        <v>83</v>
      </c>
      <c r="H37" s="32"/>
      <c r="I37" s="94">
        <v>155190.5073</v>
      </c>
      <c r="J37" s="94">
        <v>49675.664818794008</v>
      </c>
      <c r="K37" s="94">
        <v>153312.15612500004</v>
      </c>
      <c r="L37" s="94">
        <v>1878.351099</v>
      </c>
      <c r="M37" s="94">
        <v>0</v>
      </c>
      <c r="N37" s="63">
        <f>SUM(K37:M37)</f>
        <v>155190.50722400003</v>
      </c>
      <c r="O37" s="94">
        <v>49675.664818794008</v>
      </c>
      <c r="P37" s="94">
        <v>112312.42586900003</v>
      </c>
      <c r="Q37" s="94">
        <v>80242.204083502365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0</v>
      </c>
      <c r="AA37" s="95">
        <v>0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2411</v>
      </c>
      <c r="D38" s="48">
        <v>1214</v>
      </c>
      <c r="E38" s="48">
        <v>0</v>
      </c>
      <c r="F38" s="48">
        <f>SUM(C38:E38)</f>
        <v>3625</v>
      </c>
      <c r="G38" s="88">
        <v>4635</v>
      </c>
      <c r="H38" s="33"/>
      <c r="I38" s="88">
        <v>1081344.5204240002</v>
      </c>
      <c r="J38" s="88">
        <v>367753.45213481341</v>
      </c>
      <c r="K38" s="88">
        <v>923387.38</v>
      </c>
      <c r="L38" s="88">
        <v>71282.727337000033</v>
      </c>
      <c r="M38" s="88">
        <v>0</v>
      </c>
      <c r="N38" s="60">
        <f>SUM(K38:M38)</f>
        <v>994670.10733700008</v>
      </c>
      <c r="O38" s="88">
        <v>367753.45213481341</v>
      </c>
      <c r="P38" s="88">
        <v>449936.00533000001</v>
      </c>
      <c r="Q38" s="88">
        <v>214581.9429365574</v>
      </c>
      <c r="R38" s="88">
        <v>8248.17</v>
      </c>
      <c r="S38" s="88">
        <v>26612.76</v>
      </c>
      <c r="T38" s="88">
        <v>0</v>
      </c>
      <c r="U38" s="48">
        <f>SUM(R38:T38)</f>
        <v>34860.93</v>
      </c>
      <c r="V38" s="88">
        <v>8248.17</v>
      </c>
      <c r="W38" s="88">
        <v>26612.76</v>
      </c>
      <c r="X38" s="88">
        <v>0</v>
      </c>
      <c r="Y38" s="48">
        <f>SUM(V38:X38)</f>
        <v>34860.93</v>
      </c>
      <c r="Z38" s="88">
        <v>47994.37</v>
      </c>
      <c r="AA38" s="89">
        <v>47994.37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675</v>
      </c>
      <c r="D39" s="48">
        <v>1007</v>
      </c>
      <c r="E39" s="48">
        <v>8</v>
      </c>
      <c r="F39" s="48">
        <f>SUM(C39:E39)</f>
        <v>1690</v>
      </c>
      <c r="G39" s="88">
        <v>4624</v>
      </c>
      <c r="H39" s="33"/>
      <c r="I39" s="88">
        <v>131991.50701799942</v>
      </c>
      <c r="J39" s="88">
        <v>0</v>
      </c>
      <c r="K39" s="88">
        <v>24689.732763</v>
      </c>
      <c r="L39" s="88">
        <v>99429.961528000073</v>
      </c>
      <c r="M39" s="88">
        <v>20.414300000000001</v>
      </c>
      <c r="N39" s="60">
        <f>SUM(K39:M39)</f>
        <v>124140.10859100008</v>
      </c>
      <c r="O39" s="88">
        <v>0</v>
      </c>
      <c r="P39" s="88">
        <v>56405.984607999926</v>
      </c>
      <c r="Q39" s="88">
        <v>56405.984607999926</v>
      </c>
      <c r="R39" s="88">
        <v>4160</v>
      </c>
      <c r="S39" s="88">
        <v>6425</v>
      </c>
      <c r="T39" s="88">
        <v>0</v>
      </c>
      <c r="U39" s="48">
        <f>SUM(R39:T39)</f>
        <v>10585</v>
      </c>
      <c r="V39" s="88">
        <v>4160</v>
      </c>
      <c r="W39" s="88">
        <v>6425</v>
      </c>
      <c r="X39" s="88">
        <v>0</v>
      </c>
      <c r="Y39" s="48">
        <f>SUM(V39:X39)</f>
        <v>10585</v>
      </c>
      <c r="Z39" s="88">
        <v>8165</v>
      </c>
      <c r="AA39" s="89">
        <v>8165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0</v>
      </c>
      <c r="D40" s="49">
        <f t="shared" si="13"/>
        <v>0</v>
      </c>
      <c r="E40" s="49">
        <f t="shared" si="13"/>
        <v>0</v>
      </c>
      <c r="F40" s="49">
        <f>SUM(F41:F43)</f>
        <v>0</v>
      </c>
      <c r="G40" s="49">
        <f t="shared" si="13"/>
        <v>0</v>
      </c>
      <c r="H40" s="33"/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  <c r="M40" s="49">
        <f t="shared" si="13"/>
        <v>0</v>
      </c>
      <c r="N40" s="49">
        <f t="shared" si="13"/>
        <v>0</v>
      </c>
      <c r="O40" s="49">
        <f t="shared" si="13"/>
        <v>0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0</v>
      </c>
      <c r="T40" s="49">
        <f t="shared" si="13"/>
        <v>0</v>
      </c>
      <c r="U40" s="49">
        <f t="shared" si="13"/>
        <v>0</v>
      </c>
      <c r="V40" s="49">
        <f t="shared" si="13"/>
        <v>0</v>
      </c>
      <c r="W40" s="49">
        <f t="shared" si="13"/>
        <v>0</v>
      </c>
      <c r="X40" s="49">
        <f t="shared" si="13"/>
        <v>0</v>
      </c>
      <c r="Y40" s="49">
        <f t="shared" si="13"/>
        <v>0</v>
      </c>
      <c r="Z40" s="49">
        <f t="shared" si="13"/>
        <v>0</v>
      </c>
      <c r="AA40" s="184">
        <f t="shared" si="13"/>
        <v>0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0</v>
      </c>
      <c r="D41" s="53">
        <v>0</v>
      </c>
      <c r="E41" s="53">
        <v>0</v>
      </c>
      <c r="F41" s="53">
        <f>SUM(C41:E41)</f>
        <v>0</v>
      </c>
      <c r="G41" s="99">
        <v>0</v>
      </c>
      <c r="H41" s="31"/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64">
        <f>SUM(K41:M41)</f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0</v>
      </c>
      <c r="AA41" s="100">
        <v>0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0</v>
      </c>
      <c r="D42" s="104">
        <v>0</v>
      </c>
      <c r="E42" s="104">
        <v>0</v>
      </c>
      <c r="F42" s="104">
        <f>SUM(C42:E42)</f>
        <v>0</v>
      </c>
      <c r="G42" s="104">
        <v>0</v>
      </c>
      <c r="H42" s="102"/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39">
        <f>SUM(K42:M42)</f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f>SUM(R42:T42)</f>
        <v>0</v>
      </c>
      <c r="V42" s="104">
        <v>0</v>
      </c>
      <c r="W42" s="104">
        <v>0</v>
      </c>
      <c r="X42" s="104">
        <v>0</v>
      </c>
      <c r="Y42" s="104">
        <f>SUM(V42:X42)</f>
        <v>0</v>
      </c>
      <c r="Z42" s="104">
        <v>0</v>
      </c>
      <c r="AA42" s="105">
        <v>0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0</v>
      </c>
      <c r="D43" s="50">
        <v>0</v>
      </c>
      <c r="E43" s="50">
        <v>0</v>
      </c>
      <c r="F43" s="50">
        <f>SUM(C43:E43)</f>
        <v>0</v>
      </c>
      <c r="G43" s="96">
        <v>0</v>
      </c>
      <c r="H43" s="30"/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61">
        <f>SUM(K43:M43)</f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0</v>
      </c>
      <c r="AA44" s="89">
        <v>0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183">
        <f t="shared" ref="C45:AA45" si="15">SUM(C46:C48)</f>
        <v>3267</v>
      </c>
      <c r="D45" s="49">
        <f t="shared" si="15"/>
        <v>276</v>
      </c>
      <c r="E45" s="49">
        <f t="shared" si="15"/>
        <v>214</v>
      </c>
      <c r="F45" s="49">
        <f>SUM(F46:F48)</f>
        <v>3757</v>
      </c>
      <c r="G45" s="49">
        <f t="shared" si="15"/>
        <v>2472</v>
      </c>
      <c r="H45" s="33"/>
      <c r="I45" s="49">
        <f t="shared" si="15"/>
        <v>512152.70756799798</v>
      </c>
      <c r="J45" s="49">
        <f t="shared" si="15"/>
        <v>169638.03065056409</v>
      </c>
      <c r="K45" s="49">
        <f t="shared" si="15"/>
        <v>463686.3838889976</v>
      </c>
      <c r="L45" s="49">
        <f t="shared" si="15"/>
        <v>15894.232469000002</v>
      </c>
      <c r="M45" s="49">
        <f t="shared" si="15"/>
        <v>6510.1909000000069</v>
      </c>
      <c r="N45" s="49">
        <f t="shared" si="15"/>
        <v>486090.80725799769</v>
      </c>
      <c r="O45" s="49">
        <f t="shared" si="15"/>
        <v>169638.03065056409</v>
      </c>
      <c r="P45" s="49">
        <f t="shared" si="15"/>
        <v>229767.31663299899</v>
      </c>
      <c r="Q45" s="49">
        <f t="shared" si="15"/>
        <v>141408.66588184005</v>
      </c>
      <c r="R45" s="49">
        <f t="shared" si="15"/>
        <v>77813.84</v>
      </c>
      <c r="S45" s="49">
        <f t="shared" si="15"/>
        <v>0</v>
      </c>
      <c r="T45" s="49">
        <f t="shared" si="15"/>
        <v>0</v>
      </c>
      <c r="U45" s="49">
        <f t="shared" si="15"/>
        <v>77813.84</v>
      </c>
      <c r="V45" s="49">
        <f t="shared" si="15"/>
        <v>0</v>
      </c>
      <c r="W45" s="49">
        <f t="shared" si="15"/>
        <v>0</v>
      </c>
      <c r="X45" s="49">
        <f t="shared" si="15"/>
        <v>0</v>
      </c>
      <c r="Y45" s="49">
        <f t="shared" si="15"/>
        <v>0</v>
      </c>
      <c r="Z45" s="49">
        <f t="shared" si="15"/>
        <v>77863.839999999997</v>
      </c>
      <c r="AA45" s="184">
        <f t="shared" si="15"/>
        <v>50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3203</v>
      </c>
      <c r="D46" s="107">
        <v>28</v>
      </c>
      <c r="E46" s="107">
        <v>214</v>
      </c>
      <c r="F46" s="107">
        <f>SUM(C46:E46)</f>
        <v>3445</v>
      </c>
      <c r="G46" s="107">
        <v>2233</v>
      </c>
      <c r="H46" s="31"/>
      <c r="I46" s="107">
        <v>264538.89369199798</v>
      </c>
      <c r="J46" s="107">
        <v>42716.947080601094</v>
      </c>
      <c r="K46" s="107">
        <v>240569.34450799762</v>
      </c>
      <c r="L46" s="107">
        <v>3189.607861</v>
      </c>
      <c r="M46" s="107">
        <v>6510.1909000000069</v>
      </c>
      <c r="N46" s="40">
        <f>SUM(K46:M46)</f>
        <v>250269.14326899764</v>
      </c>
      <c r="O46" s="107">
        <v>42716.947080601094</v>
      </c>
      <c r="P46" s="107">
        <v>115810.86900699901</v>
      </c>
      <c r="Q46" s="107">
        <v>90439.782375851268</v>
      </c>
      <c r="R46" s="107">
        <v>0</v>
      </c>
      <c r="S46" s="107">
        <v>0</v>
      </c>
      <c r="T46" s="107">
        <v>0</v>
      </c>
      <c r="U46" s="107">
        <f>SUM(R46:T46)</f>
        <v>0</v>
      </c>
      <c r="V46" s="107">
        <v>0</v>
      </c>
      <c r="W46" s="107">
        <v>0</v>
      </c>
      <c r="X46" s="107">
        <v>0</v>
      </c>
      <c r="Y46" s="107">
        <f>SUM(V46:X46)</f>
        <v>0</v>
      </c>
      <c r="Z46" s="107">
        <v>-1200</v>
      </c>
      <c r="AA46" s="108">
        <v>-1200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4</v>
      </c>
      <c r="D47" s="42">
        <v>0</v>
      </c>
      <c r="E47" s="42">
        <v>0</v>
      </c>
      <c r="F47" s="42">
        <f>SUM(C47:E47)</f>
        <v>4</v>
      </c>
      <c r="G47" s="73">
        <v>6</v>
      </c>
      <c r="H47" s="102"/>
      <c r="I47" s="73">
        <v>22011.939403</v>
      </c>
      <c r="J47" s="73">
        <v>14038.919282227253</v>
      </c>
      <c r="K47" s="73">
        <v>22011.939403</v>
      </c>
      <c r="L47" s="73">
        <v>0</v>
      </c>
      <c r="M47" s="73">
        <v>0</v>
      </c>
      <c r="N47" s="55">
        <f>SUM(K47:M47)</f>
        <v>22011.939403</v>
      </c>
      <c r="O47" s="73">
        <v>14038.919282227253</v>
      </c>
      <c r="P47" s="73">
        <v>8937.1770300000007</v>
      </c>
      <c r="Q47" s="73">
        <v>3279.8148089992592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60</v>
      </c>
      <c r="D48" s="50">
        <v>248</v>
      </c>
      <c r="E48" s="50">
        <v>0</v>
      </c>
      <c r="F48" s="50">
        <f>SUM(C48:E48)</f>
        <v>308</v>
      </c>
      <c r="G48" s="96">
        <v>233</v>
      </c>
      <c r="H48" s="102"/>
      <c r="I48" s="96">
        <v>225601.874473</v>
      </c>
      <c r="J48" s="96">
        <v>112882.16428773574</v>
      </c>
      <c r="K48" s="96">
        <v>201105.09997800001</v>
      </c>
      <c r="L48" s="96">
        <v>12704.624608000002</v>
      </c>
      <c r="M48" s="96">
        <v>0</v>
      </c>
      <c r="N48" s="61">
        <f>SUM(K48:M48)</f>
        <v>213809.72458600003</v>
      </c>
      <c r="O48" s="96">
        <v>112882.16428773574</v>
      </c>
      <c r="P48" s="96">
        <v>105019.27059599999</v>
      </c>
      <c r="Q48" s="96">
        <v>47689.068696989518</v>
      </c>
      <c r="R48" s="96">
        <v>77813.84</v>
      </c>
      <c r="S48" s="96">
        <v>0</v>
      </c>
      <c r="T48" s="96">
        <v>0</v>
      </c>
      <c r="U48" s="50">
        <f>SUM(R48:T48)</f>
        <v>77813.84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79063.839999999997</v>
      </c>
      <c r="AA48" s="97">
        <v>1250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64" t="s">
        <v>69</v>
      </c>
      <c r="B50" s="265"/>
      <c r="C50" s="37">
        <f>C11+C16+C17+C20+C21+C24+C28+C29+C30+C33+C34+C37+C38+C39+C40+C44+C45+C49</f>
        <v>216721</v>
      </c>
      <c r="D50" s="14">
        <f>D11+D16+D17+D20+D21+D24+D28+D29+D30+D33+D34+D37+D38+D39+D40+D44+D45+D49</f>
        <v>528582</v>
      </c>
      <c r="E50" s="14">
        <f>E11+E16+E17+E20+E21+E24+E28+E29+E30+E33+E34+E37+E38+E39+E40+E44+E45+E49</f>
        <v>7708</v>
      </c>
      <c r="F50" s="14">
        <f>F11+F16+F17+F20+F21+F24+F28+F29+F30+F33+F34+F37+F38+F39+F40+F44+F45+F49</f>
        <v>753011</v>
      </c>
      <c r="G50" s="14">
        <f>G11+G16+G17+G20+G21+G24+G28+G29+G30+G33+G34+G37+G38+G39+G40+G44+G45+G49</f>
        <v>233342</v>
      </c>
      <c r="H50" s="14">
        <f t="shared" ref="H50:AL50" si="17">H11+H16+H17+H20+H21+H24+H28+H29+H30+H33+H34+H37+H38+H39+H40+H44+H45+H49</f>
        <v>508133</v>
      </c>
      <c r="I50" s="14">
        <f t="shared" si="17"/>
        <v>83723186.965588361</v>
      </c>
      <c r="J50" s="14">
        <f t="shared" si="17"/>
        <v>2213279.275481428</v>
      </c>
      <c r="K50" s="14">
        <f t="shared" si="17"/>
        <v>59771349.399516821</v>
      </c>
      <c r="L50" s="14">
        <f t="shared" si="17"/>
        <v>14920178.250160981</v>
      </c>
      <c r="M50" s="14">
        <f t="shared" si="17"/>
        <v>3069970.4112840304</v>
      </c>
      <c r="N50" s="14">
        <f t="shared" si="17"/>
        <v>77761498.060961828</v>
      </c>
      <c r="O50" s="14">
        <f t="shared" si="17"/>
        <v>2150696.3866633638</v>
      </c>
      <c r="P50" s="14">
        <f t="shared" si="17"/>
        <v>37098444.003686413</v>
      </c>
      <c r="Q50" s="14">
        <f t="shared" si="17"/>
        <v>36035578.013494387</v>
      </c>
      <c r="R50" s="14">
        <f t="shared" si="17"/>
        <v>16194193.914663501</v>
      </c>
      <c r="S50" s="14">
        <f t="shared" si="17"/>
        <v>4059698.5431964188</v>
      </c>
      <c r="T50" s="14">
        <f t="shared" si="17"/>
        <v>2659314.148688477</v>
      </c>
      <c r="U50" s="14">
        <f>U11+U16+U17+U20+U21+U24+U28+U29+U30+U33+U34+U37+U38+U39+U40+U44+U45+U49</f>
        <v>22913206.606548399</v>
      </c>
      <c r="V50" s="14">
        <f t="shared" si="17"/>
        <v>15979388.738663502</v>
      </c>
      <c r="W50" s="14">
        <f t="shared" si="17"/>
        <v>3833921.7271964191</v>
      </c>
      <c r="X50" s="14">
        <f t="shared" si="17"/>
        <v>2659314.148688477</v>
      </c>
      <c r="Y50" s="14">
        <f t="shared" si="17"/>
        <v>22472624.6145484</v>
      </c>
      <c r="Z50" s="14">
        <f t="shared" si="17"/>
        <v>22209589.873574458</v>
      </c>
      <c r="AA50" s="15">
        <f t="shared" si="17"/>
        <v>21802253.668421917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2024-11-01T12:52:18Z</dcterms:modified>
</cp:coreProperties>
</file>